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S:\DSCI\DAPC\COMUNICACAO ESTRATEGICA\20_PEPAC\AVISOS e OTE\GPP\"/>
    </mc:Choice>
  </mc:AlternateContent>
  <xr:revisionPtr revIDLastSave="0" documentId="8_{A9F78180-9812-41EE-8171-CACB1D00AF02}" xr6:coauthVersionLast="47" xr6:coauthVersionMax="47" xr10:uidLastSave="{00000000-0000-0000-0000-000000000000}"/>
  <workbookProtection workbookAlgorithmName="SHA-512" workbookHashValue="FTEBGsz1OayyElQvqWgtwXEFkgZoiAgkD3172v1FGCbmLIs40xT+RHCUc3BlP0Jr6EntaGLv+zRd7vg0axijmA==" workbookSaltValue="TnvYKNzYnzN8CSBRlRIKXQ==" workbookSpinCount="100000" lockStructure="1"/>
  <bookViews>
    <workbookView xWindow="28680" yWindow="-120" windowWidth="29040" windowHeight="15720" tabRatio="848" xr2:uid="{00000000-000D-0000-FFFF-FFFF00000000}"/>
  </bookViews>
  <sheets>
    <sheet name="INSTRUÇÕES" sheetId="10" r:id="rId1"/>
    <sheet name="1.IDENTIFICAÇÃO BEN_EXP" sheetId="9" r:id="rId2"/>
    <sheet name="aux" sheetId="11" state="hidden" r:id="rId3"/>
    <sheet name="2.PA_PLANO DE ALIMENTAÇÃO" sheetId="1" r:id="rId4"/>
    <sheet name="2.1.PA_GH1" sheetId="2" r:id="rId5"/>
    <sheet name="2.2.PA_GH2" sheetId="3" r:id="rId6"/>
    <sheet name="2.3.PA_GH3" sheetId="4" r:id="rId7"/>
    <sheet name="3.CC_CADERNO DE CAMPO" sheetId="5" r:id="rId8"/>
    <sheet name="3.1.CC_GH1" sheetId="6" r:id="rId9"/>
    <sheet name="3.2.CC_GH2" sheetId="7" r:id="rId10"/>
    <sheet name="3.3.CC_GH3" sheetId="8" r:id="rId11"/>
  </sheets>
  <definedNames>
    <definedName name="_xlnm.Print_Area" localSheetId="5">'2.2.PA_GH2'!$A$1:$K$67</definedName>
    <definedName name="_xlnm.Print_Area" localSheetId="6">'2.3.PA_GH3'!$A$1:$K$67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4" l="1"/>
  <c r="U28" i="4"/>
  <c r="T28" i="4"/>
  <c r="V27" i="4"/>
  <c r="U27" i="4"/>
  <c r="T27" i="4"/>
  <c r="V26" i="4"/>
  <c r="U26" i="4"/>
  <c r="T26" i="4"/>
  <c r="V25" i="4"/>
  <c r="U25" i="4"/>
  <c r="T25" i="4"/>
  <c r="V24" i="4"/>
  <c r="U24" i="4"/>
  <c r="T24" i="4"/>
  <c r="V23" i="4"/>
  <c r="U23" i="4"/>
  <c r="T23" i="4"/>
  <c r="V22" i="4"/>
  <c r="U22" i="4"/>
  <c r="T22" i="4"/>
  <c r="V21" i="4"/>
  <c r="U21" i="4"/>
  <c r="T21" i="4"/>
  <c r="T21" i="3"/>
  <c r="U21" i="3"/>
  <c r="V21" i="3"/>
  <c r="T22" i="3"/>
  <c r="U22" i="3"/>
  <c r="V22" i="3"/>
  <c r="T23" i="3"/>
  <c r="U23" i="3"/>
  <c r="V23" i="3"/>
  <c r="T24" i="3"/>
  <c r="U24" i="3"/>
  <c r="V24" i="3"/>
  <c r="T25" i="3"/>
  <c r="U25" i="3"/>
  <c r="V25" i="3"/>
  <c r="T26" i="3"/>
  <c r="U26" i="3"/>
  <c r="V26" i="3"/>
  <c r="T27" i="3"/>
  <c r="U27" i="3"/>
  <c r="V27" i="3"/>
  <c r="T28" i="3"/>
  <c r="U28" i="3"/>
  <c r="V28" i="3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1" i="2"/>
  <c r="U21" i="2"/>
  <c r="V21" i="2"/>
  <c r="J44" i="4" l="1"/>
  <c r="I44" i="4"/>
  <c r="H44" i="4"/>
  <c r="G44" i="4"/>
  <c r="J43" i="4"/>
  <c r="I43" i="4"/>
  <c r="H43" i="4"/>
  <c r="G43" i="4"/>
  <c r="J42" i="4"/>
  <c r="I42" i="4"/>
  <c r="H42" i="4"/>
  <c r="G42" i="4"/>
  <c r="J41" i="4"/>
  <c r="I41" i="4"/>
  <c r="H41" i="4"/>
  <c r="G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J45" i="4" s="1"/>
  <c r="I37" i="4"/>
  <c r="I45" i="4" s="1"/>
  <c r="H37" i="4"/>
  <c r="H45" i="4" s="1"/>
  <c r="G37" i="4"/>
  <c r="G45" i="4" s="1"/>
  <c r="F37" i="4"/>
  <c r="F45" i="4" s="1"/>
  <c r="F45" i="3"/>
  <c r="J44" i="3"/>
  <c r="I44" i="3"/>
  <c r="H44" i="3"/>
  <c r="G44" i="3"/>
  <c r="J43" i="3"/>
  <c r="I43" i="3"/>
  <c r="H43" i="3"/>
  <c r="G43" i="3"/>
  <c r="J42" i="3"/>
  <c r="I42" i="3"/>
  <c r="H42" i="3"/>
  <c r="G42" i="3"/>
  <c r="J41" i="3"/>
  <c r="I41" i="3"/>
  <c r="H41" i="3"/>
  <c r="G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J45" i="3" s="1"/>
  <c r="I37" i="3"/>
  <c r="I45" i="3" s="1"/>
  <c r="H37" i="3"/>
  <c r="H45" i="3" s="1"/>
  <c r="G37" i="3"/>
  <c r="G45" i="3" s="1"/>
  <c r="F37" i="3"/>
  <c r="J39" i="2"/>
  <c r="J40" i="2"/>
  <c r="J41" i="2"/>
  <c r="J42" i="2"/>
  <c r="J43" i="2"/>
  <c r="J44" i="2"/>
  <c r="J38" i="2"/>
  <c r="J37" i="2"/>
  <c r="I39" i="2"/>
  <c r="I40" i="2"/>
  <c r="I41" i="2"/>
  <c r="I42" i="2"/>
  <c r="I43" i="2"/>
  <c r="I44" i="2"/>
  <c r="I38" i="2"/>
  <c r="I37" i="2"/>
  <c r="H40" i="2"/>
  <c r="H41" i="2"/>
  <c r="H42" i="2"/>
  <c r="H43" i="2"/>
  <c r="H44" i="2"/>
  <c r="H39" i="2"/>
  <c r="H38" i="2"/>
  <c r="H37" i="2"/>
  <c r="G44" i="2"/>
  <c r="G43" i="2"/>
  <c r="G42" i="2"/>
  <c r="G41" i="2"/>
  <c r="G40" i="2"/>
  <c r="G39" i="2"/>
  <c r="G38" i="2"/>
  <c r="G37" i="2"/>
  <c r="F40" i="2"/>
  <c r="F39" i="2"/>
  <c r="F38" i="2"/>
  <c r="F37" i="2"/>
  <c r="J63" i="4"/>
  <c r="I63" i="4"/>
  <c r="H63" i="4"/>
  <c r="G63" i="4"/>
  <c r="F63" i="4"/>
  <c r="E63" i="4"/>
  <c r="D63" i="4"/>
  <c r="J63" i="3"/>
  <c r="I63" i="3"/>
  <c r="H63" i="3"/>
  <c r="G63" i="3"/>
  <c r="F63" i="3"/>
  <c r="E63" i="3"/>
  <c r="D63" i="3"/>
  <c r="B2" i="4"/>
  <c r="B2" i="2"/>
  <c r="J63" i="2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B14" i="4"/>
  <c r="D13" i="4"/>
  <c r="D12" i="4"/>
  <c r="D11" i="4"/>
  <c r="D14" i="4" s="1"/>
  <c r="D10" i="4"/>
  <c r="D9" i="4"/>
  <c r="D8" i="4"/>
  <c r="D7" i="4"/>
  <c r="D6" i="4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C45" i="3" s="1"/>
  <c r="B39" i="3"/>
  <c r="E38" i="3"/>
  <c r="D38" i="3"/>
  <c r="C38" i="3"/>
  <c r="B38" i="3"/>
  <c r="E37" i="3"/>
  <c r="D37" i="3"/>
  <c r="C37" i="3"/>
  <c r="B37" i="3"/>
  <c r="B14" i="3"/>
  <c r="D13" i="3"/>
  <c r="D12" i="3"/>
  <c r="D11" i="3"/>
  <c r="D14" i="3" s="1"/>
  <c r="D10" i="3"/>
  <c r="D9" i="3"/>
  <c r="D8" i="3"/>
  <c r="D7" i="3"/>
  <c r="D6" i="3"/>
  <c r="B2" i="3"/>
  <c r="I63" i="2"/>
  <c r="H63" i="2"/>
  <c r="G63" i="2"/>
  <c r="F63" i="2"/>
  <c r="E63" i="2"/>
  <c r="D63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B14" i="2"/>
  <c r="D13" i="2"/>
  <c r="D12" i="2"/>
  <c r="D11" i="2"/>
  <c r="D10" i="2"/>
  <c r="D9" i="2"/>
  <c r="D8" i="2"/>
  <c r="D7" i="2"/>
  <c r="D6" i="2"/>
  <c r="B38" i="8"/>
  <c r="B38" i="7"/>
  <c r="B38" i="6"/>
  <c r="C63" i="4" l="1"/>
  <c r="B45" i="4"/>
  <c r="E45" i="4"/>
  <c r="C45" i="4"/>
  <c r="B63" i="4"/>
  <c r="D45" i="4"/>
  <c r="B64" i="3"/>
  <c r="C63" i="3"/>
  <c r="B45" i="3"/>
  <c r="D45" i="3"/>
  <c r="E45" i="3"/>
  <c r="B63" i="3"/>
  <c r="B63" i="2"/>
  <c r="I45" i="2"/>
  <c r="H45" i="2"/>
  <c r="D45" i="2"/>
  <c r="G45" i="2"/>
  <c r="F45" i="2"/>
  <c r="E45" i="2"/>
  <c r="D14" i="2"/>
  <c r="B45" i="2"/>
  <c r="C45" i="2"/>
  <c r="B64" i="4"/>
  <c r="J45" i="2"/>
  <c r="B64" i="2" s="1"/>
  <c r="C63" i="2" l="1"/>
  <c r="C37" i="1"/>
  <c r="C35" i="1"/>
  <c r="C36" i="1"/>
  <c r="B2" i="8" l="1"/>
  <c r="B2" i="7"/>
  <c r="B2" i="6"/>
  <c r="B134" i="6"/>
  <c r="E50" i="1" l="1"/>
  <c r="F50" i="1"/>
  <c r="G50" i="1"/>
  <c r="H50" i="1"/>
  <c r="I50" i="1"/>
  <c r="D50" i="1"/>
  <c r="E49" i="1"/>
  <c r="F49" i="1"/>
  <c r="G49" i="1"/>
  <c r="H49" i="1"/>
  <c r="I49" i="1"/>
  <c r="D49" i="1"/>
  <c r="E48" i="1"/>
  <c r="F48" i="1"/>
  <c r="G48" i="1"/>
  <c r="H48" i="1"/>
  <c r="I48" i="1"/>
  <c r="D48" i="1" l="1"/>
  <c r="G35" i="1" l="1"/>
  <c r="K37" i="1"/>
  <c r="D9" i="8" s="1"/>
  <c r="G37" i="1"/>
  <c r="E37" i="1"/>
  <c r="D37" i="1"/>
  <c r="F37" i="1"/>
  <c r="H37" i="1"/>
  <c r="I37" i="1"/>
  <c r="B9" i="8" s="1"/>
  <c r="J37" i="1"/>
  <c r="C9" i="8" s="1"/>
  <c r="J36" i="1"/>
  <c r="C9" i="7" s="1"/>
  <c r="E36" i="1"/>
  <c r="F36" i="1"/>
  <c r="G36" i="1"/>
  <c r="K36" i="1"/>
  <c r="D9" i="7" s="1"/>
  <c r="D36" i="1"/>
  <c r="H36" i="1"/>
  <c r="I36" i="1"/>
  <c r="B9" i="7" s="1"/>
  <c r="E197" i="8"/>
  <c r="D197" i="8"/>
  <c r="C197" i="8"/>
  <c r="B197" i="8"/>
  <c r="E196" i="8"/>
  <c r="D196" i="8"/>
  <c r="C196" i="8"/>
  <c r="B196" i="8"/>
  <c r="E195" i="8"/>
  <c r="D195" i="8"/>
  <c r="C195" i="8"/>
  <c r="B195" i="8"/>
  <c r="E194" i="8"/>
  <c r="D194" i="8"/>
  <c r="C194" i="8"/>
  <c r="B194" i="8"/>
  <c r="E193" i="8"/>
  <c r="D193" i="8"/>
  <c r="C193" i="8"/>
  <c r="B193" i="8"/>
  <c r="E192" i="8"/>
  <c r="D192" i="8"/>
  <c r="C192" i="8"/>
  <c r="B192" i="8"/>
  <c r="E191" i="8"/>
  <c r="D191" i="8"/>
  <c r="C191" i="8"/>
  <c r="B191" i="8"/>
  <c r="E190" i="8"/>
  <c r="D190" i="8"/>
  <c r="C190" i="8"/>
  <c r="B190" i="8"/>
  <c r="E183" i="8"/>
  <c r="D183" i="8"/>
  <c r="C183" i="8"/>
  <c r="B183" i="8"/>
  <c r="E182" i="8"/>
  <c r="D182" i="8"/>
  <c r="C182" i="8"/>
  <c r="B182" i="8"/>
  <c r="E181" i="8"/>
  <c r="D181" i="8"/>
  <c r="C181" i="8"/>
  <c r="B181" i="8"/>
  <c r="E180" i="8"/>
  <c r="D180" i="8"/>
  <c r="C180" i="8"/>
  <c r="B180" i="8"/>
  <c r="E179" i="8"/>
  <c r="D179" i="8"/>
  <c r="C179" i="8"/>
  <c r="B179" i="8"/>
  <c r="E178" i="8"/>
  <c r="D178" i="8"/>
  <c r="C178" i="8"/>
  <c r="B178" i="8"/>
  <c r="E177" i="8"/>
  <c r="D177" i="8"/>
  <c r="C177" i="8"/>
  <c r="B177" i="8"/>
  <c r="E176" i="8"/>
  <c r="D176" i="8"/>
  <c r="C176" i="8"/>
  <c r="B176" i="8"/>
  <c r="E169" i="8"/>
  <c r="D169" i="8"/>
  <c r="C169" i="8"/>
  <c r="B169" i="8"/>
  <c r="E168" i="8"/>
  <c r="D168" i="8"/>
  <c r="C168" i="8"/>
  <c r="B168" i="8"/>
  <c r="E167" i="8"/>
  <c r="D167" i="8"/>
  <c r="C167" i="8"/>
  <c r="B167" i="8"/>
  <c r="E166" i="8"/>
  <c r="D166" i="8"/>
  <c r="C166" i="8"/>
  <c r="B166" i="8"/>
  <c r="E165" i="8"/>
  <c r="D165" i="8"/>
  <c r="C165" i="8"/>
  <c r="B165" i="8"/>
  <c r="E164" i="8"/>
  <c r="D164" i="8"/>
  <c r="C164" i="8"/>
  <c r="B164" i="8"/>
  <c r="E163" i="8"/>
  <c r="D163" i="8"/>
  <c r="C163" i="8"/>
  <c r="B163" i="8"/>
  <c r="E162" i="8"/>
  <c r="D162" i="8"/>
  <c r="C162" i="8"/>
  <c r="B162" i="8"/>
  <c r="E155" i="8"/>
  <c r="D155" i="8"/>
  <c r="C155" i="8"/>
  <c r="B155" i="8"/>
  <c r="E154" i="8"/>
  <c r="D154" i="8"/>
  <c r="C154" i="8"/>
  <c r="B154" i="8"/>
  <c r="E153" i="8"/>
  <c r="D153" i="8"/>
  <c r="C153" i="8"/>
  <c r="B153" i="8"/>
  <c r="E152" i="8"/>
  <c r="D152" i="8"/>
  <c r="C152" i="8"/>
  <c r="B152" i="8"/>
  <c r="E151" i="8"/>
  <c r="D151" i="8"/>
  <c r="C151" i="8"/>
  <c r="B151" i="8"/>
  <c r="E150" i="8"/>
  <c r="D150" i="8"/>
  <c r="C150" i="8"/>
  <c r="B150" i="8"/>
  <c r="E149" i="8"/>
  <c r="D149" i="8"/>
  <c r="C149" i="8"/>
  <c r="B149" i="8"/>
  <c r="E148" i="8"/>
  <c r="D148" i="8"/>
  <c r="C148" i="8"/>
  <c r="B148" i="8"/>
  <c r="E141" i="8"/>
  <c r="D141" i="8"/>
  <c r="C141" i="8"/>
  <c r="B141" i="8"/>
  <c r="E140" i="8"/>
  <c r="D140" i="8"/>
  <c r="C140" i="8"/>
  <c r="B140" i="8"/>
  <c r="E139" i="8"/>
  <c r="D139" i="8"/>
  <c r="C139" i="8"/>
  <c r="B139" i="8"/>
  <c r="E138" i="8"/>
  <c r="D138" i="8"/>
  <c r="C138" i="8"/>
  <c r="B138" i="8"/>
  <c r="E137" i="8"/>
  <c r="D137" i="8"/>
  <c r="C137" i="8"/>
  <c r="B137" i="8"/>
  <c r="E136" i="8"/>
  <c r="D136" i="8"/>
  <c r="C136" i="8"/>
  <c r="B136" i="8"/>
  <c r="E135" i="8"/>
  <c r="D135" i="8"/>
  <c r="C135" i="8"/>
  <c r="B135" i="8"/>
  <c r="E134" i="8"/>
  <c r="D134" i="8"/>
  <c r="C134" i="8"/>
  <c r="B134" i="8"/>
  <c r="E126" i="8"/>
  <c r="D126" i="8"/>
  <c r="C126" i="8"/>
  <c r="B126" i="8"/>
  <c r="E125" i="8"/>
  <c r="D125" i="8"/>
  <c r="C125" i="8"/>
  <c r="B125" i="8"/>
  <c r="E124" i="8"/>
  <c r="D124" i="8"/>
  <c r="C124" i="8"/>
  <c r="B124" i="8"/>
  <c r="E123" i="8"/>
  <c r="D123" i="8"/>
  <c r="C123" i="8"/>
  <c r="B123" i="8"/>
  <c r="E122" i="8"/>
  <c r="D122" i="8"/>
  <c r="C122" i="8"/>
  <c r="B122" i="8"/>
  <c r="E121" i="8"/>
  <c r="D121" i="8"/>
  <c r="C121" i="8"/>
  <c r="B121" i="8"/>
  <c r="E120" i="8"/>
  <c r="D120" i="8"/>
  <c r="C120" i="8"/>
  <c r="B120" i="8"/>
  <c r="E119" i="8"/>
  <c r="D119" i="8"/>
  <c r="C119" i="8"/>
  <c r="B119" i="8"/>
  <c r="E112" i="8"/>
  <c r="D112" i="8"/>
  <c r="C112" i="8"/>
  <c r="B112" i="8"/>
  <c r="E111" i="8"/>
  <c r="D111" i="8"/>
  <c r="C111" i="8"/>
  <c r="B111" i="8"/>
  <c r="E110" i="8"/>
  <c r="D110" i="8"/>
  <c r="C110" i="8"/>
  <c r="B110" i="8"/>
  <c r="E109" i="8"/>
  <c r="D109" i="8"/>
  <c r="C109" i="8"/>
  <c r="B109" i="8"/>
  <c r="E108" i="8"/>
  <c r="D108" i="8"/>
  <c r="C108" i="8"/>
  <c r="B108" i="8"/>
  <c r="E107" i="8"/>
  <c r="D107" i="8"/>
  <c r="C107" i="8"/>
  <c r="B107" i="8"/>
  <c r="E106" i="8"/>
  <c r="D106" i="8"/>
  <c r="C106" i="8"/>
  <c r="B106" i="8"/>
  <c r="E105" i="8"/>
  <c r="D105" i="8"/>
  <c r="C105" i="8"/>
  <c r="B105" i="8"/>
  <c r="E98" i="8"/>
  <c r="D98" i="8"/>
  <c r="C98" i="8"/>
  <c r="B98" i="8"/>
  <c r="E97" i="8"/>
  <c r="D97" i="8"/>
  <c r="C97" i="8"/>
  <c r="B97" i="8"/>
  <c r="E96" i="8"/>
  <c r="D96" i="8"/>
  <c r="C96" i="8"/>
  <c r="B96" i="8"/>
  <c r="E95" i="8"/>
  <c r="D95" i="8"/>
  <c r="C95" i="8"/>
  <c r="B95" i="8"/>
  <c r="E94" i="8"/>
  <c r="D94" i="8"/>
  <c r="C94" i="8"/>
  <c r="B94" i="8"/>
  <c r="E93" i="8"/>
  <c r="D93" i="8"/>
  <c r="C93" i="8"/>
  <c r="B93" i="8"/>
  <c r="E92" i="8"/>
  <c r="D92" i="8"/>
  <c r="C92" i="8"/>
  <c r="B92" i="8"/>
  <c r="E91" i="8"/>
  <c r="D91" i="8"/>
  <c r="C91" i="8"/>
  <c r="B91" i="8"/>
  <c r="E84" i="8"/>
  <c r="D84" i="8"/>
  <c r="C84" i="8"/>
  <c r="B84" i="8"/>
  <c r="E83" i="8"/>
  <c r="D83" i="8"/>
  <c r="C83" i="8"/>
  <c r="B83" i="8"/>
  <c r="E82" i="8"/>
  <c r="D82" i="8"/>
  <c r="C82" i="8"/>
  <c r="B82" i="8"/>
  <c r="E81" i="8"/>
  <c r="D81" i="8"/>
  <c r="C81" i="8"/>
  <c r="B81" i="8"/>
  <c r="E80" i="8"/>
  <c r="D80" i="8"/>
  <c r="C80" i="8"/>
  <c r="B80" i="8"/>
  <c r="E79" i="8"/>
  <c r="D79" i="8"/>
  <c r="C79" i="8"/>
  <c r="B79" i="8"/>
  <c r="E78" i="8"/>
  <c r="D78" i="8"/>
  <c r="C78" i="8"/>
  <c r="B78" i="8"/>
  <c r="E77" i="8"/>
  <c r="D77" i="8"/>
  <c r="C77" i="8"/>
  <c r="B77" i="8"/>
  <c r="E70" i="8"/>
  <c r="D70" i="8"/>
  <c r="C70" i="8"/>
  <c r="B70" i="8"/>
  <c r="E69" i="8"/>
  <c r="D69" i="8"/>
  <c r="C69" i="8"/>
  <c r="B69" i="8"/>
  <c r="E68" i="8"/>
  <c r="D68" i="8"/>
  <c r="C68" i="8"/>
  <c r="B68" i="8"/>
  <c r="E67" i="8"/>
  <c r="D67" i="8"/>
  <c r="C67" i="8"/>
  <c r="B67" i="8"/>
  <c r="E66" i="8"/>
  <c r="D66" i="8"/>
  <c r="C66" i="8"/>
  <c r="B66" i="8"/>
  <c r="E65" i="8"/>
  <c r="D65" i="8"/>
  <c r="C65" i="8"/>
  <c r="B65" i="8"/>
  <c r="E64" i="8"/>
  <c r="D64" i="8"/>
  <c r="C64" i="8"/>
  <c r="B64" i="8"/>
  <c r="E63" i="8"/>
  <c r="D63" i="8"/>
  <c r="C63" i="8"/>
  <c r="B63" i="8"/>
  <c r="E56" i="8"/>
  <c r="D56" i="8"/>
  <c r="C56" i="8"/>
  <c r="B56" i="8"/>
  <c r="E55" i="8"/>
  <c r="D55" i="8"/>
  <c r="C55" i="8"/>
  <c r="B55" i="8"/>
  <c r="E54" i="8"/>
  <c r="D54" i="8"/>
  <c r="C54" i="8"/>
  <c r="B54" i="8"/>
  <c r="E53" i="8"/>
  <c r="D53" i="8"/>
  <c r="C53" i="8"/>
  <c r="B53" i="8"/>
  <c r="E52" i="8"/>
  <c r="D52" i="8"/>
  <c r="C52" i="8"/>
  <c r="B52" i="8"/>
  <c r="E51" i="8"/>
  <c r="D51" i="8"/>
  <c r="C51" i="8"/>
  <c r="B51" i="8"/>
  <c r="E50" i="8"/>
  <c r="D50" i="8"/>
  <c r="C50" i="8"/>
  <c r="B50" i="8"/>
  <c r="E49" i="8"/>
  <c r="D49" i="8"/>
  <c r="C49" i="8"/>
  <c r="B49" i="8"/>
  <c r="E41" i="8"/>
  <c r="D41" i="8"/>
  <c r="C41" i="8"/>
  <c r="B41" i="8"/>
  <c r="E40" i="8"/>
  <c r="D40" i="8"/>
  <c r="C40" i="8"/>
  <c r="B40" i="8"/>
  <c r="E39" i="8"/>
  <c r="D39" i="8"/>
  <c r="C39" i="8"/>
  <c r="B39" i="8"/>
  <c r="E38" i="8"/>
  <c r="D38" i="8"/>
  <c r="C38" i="8"/>
  <c r="E37" i="8"/>
  <c r="D37" i="8"/>
  <c r="C37" i="8"/>
  <c r="B37" i="8"/>
  <c r="E36" i="8"/>
  <c r="D36" i="8"/>
  <c r="C36" i="8"/>
  <c r="B36" i="8"/>
  <c r="E35" i="8"/>
  <c r="D35" i="8"/>
  <c r="C35" i="8"/>
  <c r="B35" i="8"/>
  <c r="E34" i="8"/>
  <c r="D34" i="8"/>
  <c r="C34" i="8"/>
  <c r="B34" i="8"/>
  <c r="F23" i="8"/>
  <c r="F22" i="8"/>
  <c r="F21" i="8"/>
  <c r="F20" i="8"/>
  <c r="F19" i="8"/>
  <c r="F18" i="8"/>
  <c r="F17" i="8"/>
  <c r="F16" i="8"/>
  <c r="F15" i="8"/>
  <c r="F14" i="8"/>
  <c r="F13" i="8"/>
  <c r="F12" i="8"/>
  <c r="E197" i="7"/>
  <c r="D197" i="7"/>
  <c r="C197" i="7"/>
  <c r="B197" i="7"/>
  <c r="E196" i="7"/>
  <c r="D196" i="7"/>
  <c r="C196" i="7"/>
  <c r="B196" i="7"/>
  <c r="E195" i="7"/>
  <c r="D195" i="7"/>
  <c r="C195" i="7"/>
  <c r="B195" i="7"/>
  <c r="E194" i="7"/>
  <c r="D194" i="7"/>
  <c r="C194" i="7"/>
  <c r="B194" i="7"/>
  <c r="E193" i="7"/>
  <c r="D193" i="7"/>
  <c r="C193" i="7"/>
  <c r="B193" i="7"/>
  <c r="E192" i="7"/>
  <c r="D192" i="7"/>
  <c r="C192" i="7"/>
  <c r="B192" i="7"/>
  <c r="E191" i="7"/>
  <c r="D191" i="7"/>
  <c r="C191" i="7"/>
  <c r="B191" i="7"/>
  <c r="E190" i="7"/>
  <c r="D190" i="7"/>
  <c r="C190" i="7"/>
  <c r="B190" i="7"/>
  <c r="E183" i="7"/>
  <c r="D183" i="7"/>
  <c r="C183" i="7"/>
  <c r="B183" i="7"/>
  <c r="E182" i="7"/>
  <c r="D182" i="7"/>
  <c r="C182" i="7"/>
  <c r="B182" i="7"/>
  <c r="E181" i="7"/>
  <c r="D181" i="7"/>
  <c r="C181" i="7"/>
  <c r="B181" i="7"/>
  <c r="E180" i="7"/>
  <c r="D180" i="7"/>
  <c r="C180" i="7"/>
  <c r="B180" i="7"/>
  <c r="E179" i="7"/>
  <c r="D179" i="7"/>
  <c r="C179" i="7"/>
  <c r="B179" i="7"/>
  <c r="E178" i="7"/>
  <c r="D178" i="7"/>
  <c r="C178" i="7"/>
  <c r="B178" i="7"/>
  <c r="E177" i="7"/>
  <c r="D177" i="7"/>
  <c r="C177" i="7"/>
  <c r="B177" i="7"/>
  <c r="E176" i="7"/>
  <c r="D176" i="7"/>
  <c r="C176" i="7"/>
  <c r="B176" i="7"/>
  <c r="E169" i="7"/>
  <c r="D169" i="7"/>
  <c r="C169" i="7"/>
  <c r="B169" i="7"/>
  <c r="E168" i="7"/>
  <c r="D168" i="7"/>
  <c r="C168" i="7"/>
  <c r="B168" i="7"/>
  <c r="E167" i="7"/>
  <c r="D167" i="7"/>
  <c r="C167" i="7"/>
  <c r="B167" i="7"/>
  <c r="E166" i="7"/>
  <c r="D166" i="7"/>
  <c r="C166" i="7"/>
  <c r="B166" i="7"/>
  <c r="E165" i="7"/>
  <c r="D165" i="7"/>
  <c r="C165" i="7"/>
  <c r="B165" i="7"/>
  <c r="E164" i="7"/>
  <c r="D164" i="7"/>
  <c r="C164" i="7"/>
  <c r="B164" i="7"/>
  <c r="E163" i="7"/>
  <c r="D163" i="7"/>
  <c r="C163" i="7"/>
  <c r="B163" i="7"/>
  <c r="E162" i="7"/>
  <c r="D162" i="7"/>
  <c r="C162" i="7"/>
  <c r="B162" i="7"/>
  <c r="E155" i="7"/>
  <c r="D155" i="7"/>
  <c r="C155" i="7"/>
  <c r="B155" i="7"/>
  <c r="E154" i="7"/>
  <c r="D154" i="7"/>
  <c r="C154" i="7"/>
  <c r="B154" i="7"/>
  <c r="E153" i="7"/>
  <c r="D153" i="7"/>
  <c r="C153" i="7"/>
  <c r="B153" i="7"/>
  <c r="E152" i="7"/>
  <c r="D152" i="7"/>
  <c r="C152" i="7"/>
  <c r="B152" i="7"/>
  <c r="E151" i="7"/>
  <c r="D151" i="7"/>
  <c r="C151" i="7"/>
  <c r="B151" i="7"/>
  <c r="E150" i="7"/>
  <c r="D150" i="7"/>
  <c r="C150" i="7"/>
  <c r="B150" i="7"/>
  <c r="E149" i="7"/>
  <c r="D149" i="7"/>
  <c r="C149" i="7"/>
  <c r="B149" i="7"/>
  <c r="E148" i="7"/>
  <c r="D148" i="7"/>
  <c r="C148" i="7"/>
  <c r="B148" i="7"/>
  <c r="E141" i="7"/>
  <c r="D141" i="7"/>
  <c r="C141" i="7"/>
  <c r="B141" i="7"/>
  <c r="E140" i="7"/>
  <c r="D140" i="7"/>
  <c r="C140" i="7"/>
  <c r="B140" i="7"/>
  <c r="E139" i="7"/>
  <c r="D139" i="7"/>
  <c r="C139" i="7"/>
  <c r="B139" i="7"/>
  <c r="E138" i="7"/>
  <c r="D138" i="7"/>
  <c r="C138" i="7"/>
  <c r="B138" i="7"/>
  <c r="E137" i="7"/>
  <c r="D137" i="7"/>
  <c r="C137" i="7"/>
  <c r="B137" i="7"/>
  <c r="E136" i="7"/>
  <c r="D136" i="7"/>
  <c r="C136" i="7"/>
  <c r="B136" i="7"/>
  <c r="E135" i="7"/>
  <c r="D135" i="7"/>
  <c r="C135" i="7"/>
  <c r="B135" i="7"/>
  <c r="E134" i="7"/>
  <c r="D134" i="7"/>
  <c r="C134" i="7"/>
  <c r="B134" i="7"/>
  <c r="E126" i="7"/>
  <c r="D126" i="7"/>
  <c r="C126" i="7"/>
  <c r="B126" i="7"/>
  <c r="E125" i="7"/>
  <c r="D125" i="7"/>
  <c r="C125" i="7"/>
  <c r="B125" i="7"/>
  <c r="E124" i="7"/>
  <c r="D124" i="7"/>
  <c r="C124" i="7"/>
  <c r="B124" i="7"/>
  <c r="E123" i="7"/>
  <c r="D123" i="7"/>
  <c r="C123" i="7"/>
  <c r="B123" i="7"/>
  <c r="E122" i="7"/>
  <c r="D122" i="7"/>
  <c r="C122" i="7"/>
  <c r="B122" i="7"/>
  <c r="E121" i="7"/>
  <c r="D121" i="7"/>
  <c r="C121" i="7"/>
  <c r="B121" i="7"/>
  <c r="E120" i="7"/>
  <c r="D120" i="7"/>
  <c r="C120" i="7"/>
  <c r="B120" i="7"/>
  <c r="E119" i="7"/>
  <c r="D119" i="7"/>
  <c r="C119" i="7"/>
  <c r="B119" i="7"/>
  <c r="E112" i="7"/>
  <c r="D112" i="7"/>
  <c r="C112" i="7"/>
  <c r="B112" i="7"/>
  <c r="E111" i="7"/>
  <c r="D111" i="7"/>
  <c r="C111" i="7"/>
  <c r="B111" i="7"/>
  <c r="E110" i="7"/>
  <c r="D110" i="7"/>
  <c r="C110" i="7"/>
  <c r="B110" i="7"/>
  <c r="E109" i="7"/>
  <c r="D109" i="7"/>
  <c r="C109" i="7"/>
  <c r="B109" i="7"/>
  <c r="E108" i="7"/>
  <c r="D108" i="7"/>
  <c r="C108" i="7"/>
  <c r="B108" i="7"/>
  <c r="E107" i="7"/>
  <c r="D107" i="7"/>
  <c r="C107" i="7"/>
  <c r="B107" i="7"/>
  <c r="E106" i="7"/>
  <c r="D106" i="7"/>
  <c r="C106" i="7"/>
  <c r="B106" i="7"/>
  <c r="E105" i="7"/>
  <c r="D105" i="7"/>
  <c r="C105" i="7"/>
  <c r="B105" i="7"/>
  <c r="E98" i="7"/>
  <c r="D98" i="7"/>
  <c r="C98" i="7"/>
  <c r="B98" i="7"/>
  <c r="E97" i="7"/>
  <c r="D97" i="7"/>
  <c r="C97" i="7"/>
  <c r="B97" i="7"/>
  <c r="E96" i="7"/>
  <c r="D96" i="7"/>
  <c r="C96" i="7"/>
  <c r="B96" i="7"/>
  <c r="E95" i="7"/>
  <c r="D95" i="7"/>
  <c r="C95" i="7"/>
  <c r="B95" i="7"/>
  <c r="E94" i="7"/>
  <c r="D94" i="7"/>
  <c r="C94" i="7"/>
  <c r="B94" i="7"/>
  <c r="E93" i="7"/>
  <c r="D93" i="7"/>
  <c r="C93" i="7"/>
  <c r="B93" i="7"/>
  <c r="E92" i="7"/>
  <c r="D92" i="7"/>
  <c r="C92" i="7"/>
  <c r="B92" i="7"/>
  <c r="E91" i="7"/>
  <c r="D91" i="7"/>
  <c r="C91" i="7"/>
  <c r="B91" i="7"/>
  <c r="E84" i="7"/>
  <c r="D84" i="7"/>
  <c r="C84" i="7"/>
  <c r="B84" i="7"/>
  <c r="E83" i="7"/>
  <c r="D83" i="7"/>
  <c r="C83" i="7"/>
  <c r="B83" i="7"/>
  <c r="E82" i="7"/>
  <c r="D82" i="7"/>
  <c r="C82" i="7"/>
  <c r="B82" i="7"/>
  <c r="E81" i="7"/>
  <c r="D81" i="7"/>
  <c r="C81" i="7"/>
  <c r="B81" i="7"/>
  <c r="E80" i="7"/>
  <c r="D80" i="7"/>
  <c r="C80" i="7"/>
  <c r="B80" i="7"/>
  <c r="E79" i="7"/>
  <c r="D79" i="7"/>
  <c r="C79" i="7"/>
  <c r="B79" i="7"/>
  <c r="E78" i="7"/>
  <c r="D78" i="7"/>
  <c r="C78" i="7"/>
  <c r="B78" i="7"/>
  <c r="E77" i="7"/>
  <c r="D77" i="7"/>
  <c r="C77" i="7"/>
  <c r="B77" i="7"/>
  <c r="E70" i="7"/>
  <c r="D70" i="7"/>
  <c r="C70" i="7"/>
  <c r="B70" i="7"/>
  <c r="E69" i="7"/>
  <c r="D69" i="7"/>
  <c r="C69" i="7"/>
  <c r="B69" i="7"/>
  <c r="E68" i="7"/>
  <c r="D68" i="7"/>
  <c r="C68" i="7"/>
  <c r="B68" i="7"/>
  <c r="E67" i="7"/>
  <c r="D67" i="7"/>
  <c r="C67" i="7"/>
  <c r="B67" i="7"/>
  <c r="E66" i="7"/>
  <c r="D66" i="7"/>
  <c r="C66" i="7"/>
  <c r="B66" i="7"/>
  <c r="E65" i="7"/>
  <c r="D65" i="7"/>
  <c r="C65" i="7"/>
  <c r="B65" i="7"/>
  <c r="E64" i="7"/>
  <c r="D64" i="7"/>
  <c r="C64" i="7"/>
  <c r="B64" i="7"/>
  <c r="E63" i="7"/>
  <c r="D63" i="7"/>
  <c r="C63" i="7"/>
  <c r="B63" i="7"/>
  <c r="E56" i="7"/>
  <c r="D56" i="7"/>
  <c r="C56" i="7"/>
  <c r="B56" i="7"/>
  <c r="E55" i="7"/>
  <c r="D55" i="7"/>
  <c r="C55" i="7"/>
  <c r="B55" i="7"/>
  <c r="E54" i="7"/>
  <c r="D54" i="7"/>
  <c r="C54" i="7"/>
  <c r="B54" i="7"/>
  <c r="E53" i="7"/>
  <c r="D53" i="7"/>
  <c r="C53" i="7"/>
  <c r="B53" i="7"/>
  <c r="E52" i="7"/>
  <c r="D52" i="7"/>
  <c r="C52" i="7"/>
  <c r="B52" i="7"/>
  <c r="E51" i="7"/>
  <c r="D51" i="7"/>
  <c r="C51" i="7"/>
  <c r="B51" i="7"/>
  <c r="E50" i="7"/>
  <c r="D50" i="7"/>
  <c r="C50" i="7"/>
  <c r="B50" i="7"/>
  <c r="E49" i="7"/>
  <c r="D49" i="7"/>
  <c r="C49" i="7"/>
  <c r="B49" i="7"/>
  <c r="E41" i="7"/>
  <c r="D41" i="7"/>
  <c r="C41" i="7"/>
  <c r="B41" i="7"/>
  <c r="E40" i="7"/>
  <c r="D40" i="7"/>
  <c r="C40" i="7"/>
  <c r="B40" i="7"/>
  <c r="E39" i="7"/>
  <c r="D39" i="7"/>
  <c r="C39" i="7"/>
  <c r="B39" i="7"/>
  <c r="E38" i="7"/>
  <c r="D38" i="7"/>
  <c r="C38" i="7"/>
  <c r="E37" i="7"/>
  <c r="D37" i="7"/>
  <c r="C37" i="7"/>
  <c r="B37" i="7"/>
  <c r="E36" i="7"/>
  <c r="D36" i="7"/>
  <c r="C36" i="7"/>
  <c r="B36" i="7"/>
  <c r="E35" i="7"/>
  <c r="D35" i="7"/>
  <c r="C35" i="7"/>
  <c r="B35" i="7"/>
  <c r="E34" i="7"/>
  <c r="D34" i="7"/>
  <c r="C34" i="7"/>
  <c r="B34" i="7"/>
  <c r="F23" i="7"/>
  <c r="F22" i="7"/>
  <c r="F21" i="7"/>
  <c r="F20" i="7"/>
  <c r="F19" i="7"/>
  <c r="F18" i="7"/>
  <c r="F17" i="7"/>
  <c r="F16" i="7"/>
  <c r="F15" i="7"/>
  <c r="F14" i="7"/>
  <c r="F13" i="7"/>
  <c r="F12" i="7"/>
  <c r="F12" i="6"/>
  <c r="F13" i="6"/>
  <c r="F14" i="6"/>
  <c r="F15" i="6"/>
  <c r="F16" i="6"/>
  <c r="F17" i="6"/>
  <c r="F18" i="6"/>
  <c r="F19" i="6"/>
  <c r="F20" i="6"/>
  <c r="F21" i="6"/>
  <c r="F22" i="6"/>
  <c r="F23" i="6"/>
  <c r="C190" i="6"/>
  <c r="D190" i="6"/>
  <c r="E190" i="6"/>
  <c r="C191" i="6"/>
  <c r="D191" i="6"/>
  <c r="E191" i="6"/>
  <c r="C192" i="6"/>
  <c r="D192" i="6"/>
  <c r="E192" i="6"/>
  <c r="C193" i="6"/>
  <c r="D193" i="6"/>
  <c r="E193" i="6"/>
  <c r="C194" i="6"/>
  <c r="D194" i="6"/>
  <c r="E194" i="6"/>
  <c r="C195" i="6"/>
  <c r="D195" i="6"/>
  <c r="E195" i="6"/>
  <c r="C196" i="6"/>
  <c r="D196" i="6"/>
  <c r="E196" i="6"/>
  <c r="C197" i="6"/>
  <c r="D197" i="6"/>
  <c r="E197" i="6"/>
  <c r="B197" i="6"/>
  <c r="B196" i="6"/>
  <c r="B195" i="6"/>
  <c r="B194" i="6"/>
  <c r="B193" i="6"/>
  <c r="B192" i="6"/>
  <c r="B191" i="6"/>
  <c r="B190" i="6"/>
  <c r="C176" i="6"/>
  <c r="D176" i="6"/>
  <c r="E176" i="6"/>
  <c r="C177" i="6"/>
  <c r="D177" i="6"/>
  <c r="E177" i="6"/>
  <c r="C178" i="6"/>
  <c r="D178" i="6"/>
  <c r="E178" i="6"/>
  <c r="C179" i="6"/>
  <c r="D179" i="6"/>
  <c r="E179" i="6"/>
  <c r="C180" i="6"/>
  <c r="D180" i="6"/>
  <c r="E180" i="6"/>
  <c r="C181" i="6"/>
  <c r="D181" i="6"/>
  <c r="E181" i="6"/>
  <c r="C182" i="6"/>
  <c r="D182" i="6"/>
  <c r="E182" i="6"/>
  <c r="C183" i="6"/>
  <c r="D183" i="6"/>
  <c r="E183" i="6"/>
  <c r="B183" i="6"/>
  <c r="B182" i="6"/>
  <c r="B181" i="6"/>
  <c r="B180" i="6"/>
  <c r="B179" i="6"/>
  <c r="B178" i="6"/>
  <c r="B177" i="6"/>
  <c r="B176" i="6"/>
  <c r="C162" i="6"/>
  <c r="D162" i="6"/>
  <c r="E162" i="6"/>
  <c r="C163" i="6"/>
  <c r="D163" i="6"/>
  <c r="E163" i="6"/>
  <c r="C164" i="6"/>
  <c r="D164" i="6"/>
  <c r="E164" i="6"/>
  <c r="C165" i="6"/>
  <c r="D165" i="6"/>
  <c r="E165" i="6"/>
  <c r="C166" i="6"/>
  <c r="D166" i="6"/>
  <c r="E166" i="6"/>
  <c r="C167" i="6"/>
  <c r="D167" i="6"/>
  <c r="E167" i="6"/>
  <c r="C168" i="6"/>
  <c r="D168" i="6"/>
  <c r="E168" i="6"/>
  <c r="C169" i="6"/>
  <c r="D169" i="6"/>
  <c r="E169" i="6"/>
  <c r="B169" i="6"/>
  <c r="B168" i="6"/>
  <c r="B167" i="6"/>
  <c r="B166" i="6"/>
  <c r="B165" i="6"/>
  <c r="B164" i="6"/>
  <c r="B163" i="6"/>
  <c r="B162" i="6"/>
  <c r="C148" i="6"/>
  <c r="D148" i="6"/>
  <c r="E148" i="6"/>
  <c r="C149" i="6"/>
  <c r="D149" i="6"/>
  <c r="E149" i="6"/>
  <c r="C150" i="6"/>
  <c r="D150" i="6"/>
  <c r="E150" i="6"/>
  <c r="C151" i="6"/>
  <c r="D151" i="6"/>
  <c r="E151" i="6"/>
  <c r="C152" i="6"/>
  <c r="D152" i="6"/>
  <c r="E152" i="6"/>
  <c r="C153" i="6"/>
  <c r="D153" i="6"/>
  <c r="E153" i="6"/>
  <c r="C154" i="6"/>
  <c r="D154" i="6"/>
  <c r="E154" i="6"/>
  <c r="C155" i="6"/>
  <c r="D155" i="6"/>
  <c r="E155" i="6"/>
  <c r="B155" i="6"/>
  <c r="B154" i="6"/>
  <c r="B153" i="6"/>
  <c r="B152" i="6"/>
  <c r="B151" i="6"/>
  <c r="B150" i="6"/>
  <c r="B149" i="6"/>
  <c r="B148" i="6"/>
  <c r="C134" i="6"/>
  <c r="D134" i="6"/>
  <c r="E134" i="6"/>
  <c r="C135" i="6"/>
  <c r="D135" i="6"/>
  <c r="E135" i="6"/>
  <c r="C136" i="6"/>
  <c r="D136" i="6"/>
  <c r="E136" i="6"/>
  <c r="C137" i="6"/>
  <c r="D137" i="6"/>
  <c r="E137" i="6"/>
  <c r="C138" i="6"/>
  <c r="D138" i="6"/>
  <c r="E138" i="6"/>
  <c r="C139" i="6"/>
  <c r="D139" i="6"/>
  <c r="E139" i="6"/>
  <c r="C140" i="6"/>
  <c r="D140" i="6"/>
  <c r="E140" i="6"/>
  <c r="C141" i="6"/>
  <c r="D141" i="6"/>
  <c r="E141" i="6"/>
  <c r="B141" i="6"/>
  <c r="B140" i="6"/>
  <c r="B139" i="6"/>
  <c r="B138" i="6"/>
  <c r="B137" i="6"/>
  <c r="B136" i="6"/>
  <c r="B135" i="6"/>
  <c r="C119" i="6"/>
  <c r="D119" i="6"/>
  <c r="E119" i="6"/>
  <c r="C120" i="6"/>
  <c r="D120" i="6"/>
  <c r="E120" i="6"/>
  <c r="C121" i="6"/>
  <c r="D121" i="6"/>
  <c r="E121" i="6"/>
  <c r="C122" i="6"/>
  <c r="D122" i="6"/>
  <c r="E122" i="6"/>
  <c r="C123" i="6"/>
  <c r="D123" i="6"/>
  <c r="E123" i="6"/>
  <c r="C124" i="6"/>
  <c r="D124" i="6"/>
  <c r="E124" i="6"/>
  <c r="C125" i="6"/>
  <c r="D125" i="6"/>
  <c r="E125" i="6"/>
  <c r="C126" i="6"/>
  <c r="D126" i="6"/>
  <c r="E126" i="6"/>
  <c r="B126" i="6"/>
  <c r="B125" i="6"/>
  <c r="B124" i="6"/>
  <c r="B123" i="6"/>
  <c r="B122" i="6"/>
  <c r="B121" i="6"/>
  <c r="B120" i="6"/>
  <c r="B119" i="6"/>
  <c r="C105" i="6"/>
  <c r="D105" i="6"/>
  <c r="E105" i="6"/>
  <c r="C106" i="6"/>
  <c r="D106" i="6"/>
  <c r="E106" i="6"/>
  <c r="C107" i="6"/>
  <c r="D107" i="6"/>
  <c r="E107" i="6"/>
  <c r="C108" i="6"/>
  <c r="D108" i="6"/>
  <c r="E108" i="6"/>
  <c r="C109" i="6"/>
  <c r="D109" i="6"/>
  <c r="E109" i="6"/>
  <c r="C110" i="6"/>
  <c r="D110" i="6"/>
  <c r="E110" i="6"/>
  <c r="C111" i="6"/>
  <c r="D111" i="6"/>
  <c r="E111" i="6"/>
  <c r="C112" i="6"/>
  <c r="D112" i="6"/>
  <c r="E112" i="6"/>
  <c r="B112" i="6"/>
  <c r="B111" i="6"/>
  <c r="B110" i="6"/>
  <c r="B109" i="6"/>
  <c r="B108" i="6"/>
  <c r="B107" i="6"/>
  <c r="B106" i="6"/>
  <c r="B105" i="6"/>
  <c r="C91" i="6"/>
  <c r="D91" i="6"/>
  <c r="E91" i="6"/>
  <c r="C92" i="6"/>
  <c r="D92" i="6"/>
  <c r="E92" i="6"/>
  <c r="C93" i="6"/>
  <c r="D93" i="6"/>
  <c r="E93" i="6"/>
  <c r="C94" i="6"/>
  <c r="D94" i="6"/>
  <c r="E94" i="6"/>
  <c r="C95" i="6"/>
  <c r="D95" i="6"/>
  <c r="E95" i="6"/>
  <c r="C96" i="6"/>
  <c r="D96" i="6"/>
  <c r="E96" i="6"/>
  <c r="C97" i="6"/>
  <c r="D97" i="6"/>
  <c r="E97" i="6"/>
  <c r="C98" i="6"/>
  <c r="D98" i="6"/>
  <c r="E98" i="6"/>
  <c r="B98" i="6"/>
  <c r="B97" i="6"/>
  <c r="B96" i="6"/>
  <c r="B95" i="6"/>
  <c r="B94" i="6"/>
  <c r="B93" i="6"/>
  <c r="B92" i="6"/>
  <c r="B91" i="6"/>
  <c r="C77" i="6"/>
  <c r="D77" i="6"/>
  <c r="E77" i="6"/>
  <c r="C78" i="6"/>
  <c r="D78" i="6"/>
  <c r="E78" i="6"/>
  <c r="C79" i="6"/>
  <c r="D79" i="6"/>
  <c r="E79" i="6"/>
  <c r="C80" i="6"/>
  <c r="D80" i="6"/>
  <c r="E80" i="6"/>
  <c r="C81" i="6"/>
  <c r="D81" i="6"/>
  <c r="E81" i="6"/>
  <c r="C82" i="6"/>
  <c r="D82" i="6"/>
  <c r="E82" i="6"/>
  <c r="C83" i="6"/>
  <c r="D83" i="6"/>
  <c r="E83" i="6"/>
  <c r="C84" i="6"/>
  <c r="D84" i="6"/>
  <c r="E84" i="6"/>
  <c r="B84" i="6"/>
  <c r="B83" i="6"/>
  <c r="B82" i="6"/>
  <c r="B81" i="6"/>
  <c r="B80" i="6"/>
  <c r="B79" i="6"/>
  <c r="B78" i="6"/>
  <c r="B77" i="6"/>
  <c r="C63" i="6"/>
  <c r="D63" i="6"/>
  <c r="E63" i="6"/>
  <c r="C64" i="6"/>
  <c r="D64" i="6"/>
  <c r="E64" i="6"/>
  <c r="C65" i="6"/>
  <c r="D65" i="6"/>
  <c r="E65" i="6"/>
  <c r="C66" i="6"/>
  <c r="D66" i="6"/>
  <c r="E66" i="6"/>
  <c r="C67" i="6"/>
  <c r="D67" i="6"/>
  <c r="E67" i="6"/>
  <c r="C68" i="6"/>
  <c r="D68" i="6"/>
  <c r="E68" i="6"/>
  <c r="C69" i="6"/>
  <c r="D69" i="6"/>
  <c r="E69" i="6"/>
  <c r="C70" i="6"/>
  <c r="D70" i="6"/>
  <c r="E70" i="6"/>
  <c r="B70" i="6"/>
  <c r="B69" i="6"/>
  <c r="B68" i="6"/>
  <c r="B67" i="6"/>
  <c r="B66" i="6"/>
  <c r="B65" i="6"/>
  <c r="B64" i="6"/>
  <c r="B63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B56" i="6"/>
  <c r="B55" i="6"/>
  <c r="B54" i="6"/>
  <c r="B53" i="6"/>
  <c r="B52" i="6"/>
  <c r="B51" i="6"/>
  <c r="B50" i="6"/>
  <c r="B49" i="6"/>
  <c r="E41" i="6"/>
  <c r="E40" i="6"/>
  <c r="E39" i="6"/>
  <c r="E38" i="6"/>
  <c r="E37" i="6"/>
  <c r="E36" i="6"/>
  <c r="E35" i="6"/>
  <c r="E34" i="6"/>
  <c r="D41" i="6"/>
  <c r="D40" i="6"/>
  <c r="D39" i="6"/>
  <c r="D38" i="6"/>
  <c r="D37" i="6"/>
  <c r="D36" i="6"/>
  <c r="D35" i="6"/>
  <c r="D34" i="6"/>
  <c r="C41" i="6"/>
  <c r="C40" i="6"/>
  <c r="C39" i="6"/>
  <c r="C38" i="6"/>
  <c r="C37" i="6"/>
  <c r="C36" i="6"/>
  <c r="C35" i="6"/>
  <c r="C34" i="6"/>
  <c r="B41" i="6"/>
  <c r="B40" i="6"/>
  <c r="B39" i="6"/>
  <c r="B37" i="6"/>
  <c r="B36" i="6"/>
  <c r="B35" i="6"/>
  <c r="B34" i="6"/>
  <c r="D14" i="1"/>
  <c r="C14" i="1"/>
  <c r="C19" i="1" s="1"/>
  <c r="L37" i="1" l="1"/>
  <c r="E9" i="8" s="1"/>
  <c r="L36" i="1"/>
  <c r="E9" i="7" s="1"/>
  <c r="E85" i="8"/>
  <c r="E15" i="8" s="1"/>
  <c r="E71" i="8"/>
  <c r="E14" i="8" s="1"/>
  <c r="E57" i="8"/>
  <c r="E13" i="8" s="1"/>
  <c r="E99" i="8"/>
  <c r="E16" i="8" s="1"/>
  <c r="E42" i="8"/>
  <c r="E12" i="8" s="1"/>
  <c r="D42" i="8"/>
  <c r="D12" i="8" s="1"/>
  <c r="D113" i="8"/>
  <c r="D17" i="8" s="1"/>
  <c r="D127" i="8"/>
  <c r="D18" i="8" s="1"/>
  <c r="D142" i="8"/>
  <c r="D19" i="8" s="1"/>
  <c r="D156" i="8"/>
  <c r="D20" i="8" s="1"/>
  <c r="D170" i="8"/>
  <c r="D21" i="8" s="1"/>
  <c r="D184" i="8"/>
  <c r="D22" i="8" s="1"/>
  <c r="D99" i="8"/>
  <c r="D16" i="8" s="1"/>
  <c r="E113" i="8"/>
  <c r="E17" i="8" s="1"/>
  <c r="E127" i="8"/>
  <c r="E18" i="8" s="1"/>
  <c r="E142" i="8"/>
  <c r="E19" i="8" s="1"/>
  <c r="E156" i="8"/>
  <c r="E20" i="8" s="1"/>
  <c r="E170" i="8"/>
  <c r="E21" i="8" s="1"/>
  <c r="E184" i="8"/>
  <c r="E22" i="8" s="1"/>
  <c r="E198" i="8"/>
  <c r="E23" i="8" s="1"/>
  <c r="D198" i="8"/>
  <c r="D23" i="8" s="1"/>
  <c r="B42" i="8"/>
  <c r="B12" i="8" s="1"/>
  <c r="B57" i="8"/>
  <c r="B13" i="8" s="1"/>
  <c r="B71" i="8"/>
  <c r="B14" i="8" s="1"/>
  <c r="B85" i="8"/>
  <c r="B15" i="8" s="1"/>
  <c r="B99" i="8"/>
  <c r="B16" i="8" s="1"/>
  <c r="B113" i="8"/>
  <c r="B17" i="8" s="1"/>
  <c r="B127" i="8"/>
  <c r="B18" i="8" s="1"/>
  <c r="B142" i="8"/>
  <c r="B19" i="8" s="1"/>
  <c r="B170" i="8"/>
  <c r="B21" i="8" s="1"/>
  <c r="B198" i="8"/>
  <c r="B23" i="8" s="1"/>
  <c r="C57" i="8"/>
  <c r="C13" i="8" s="1"/>
  <c r="C71" i="8"/>
  <c r="C14" i="8" s="1"/>
  <c r="C85" i="8"/>
  <c r="C15" i="8" s="1"/>
  <c r="C99" i="8"/>
  <c r="C16" i="8" s="1"/>
  <c r="C113" i="8"/>
  <c r="C17" i="8" s="1"/>
  <c r="C127" i="8"/>
  <c r="C18" i="8" s="1"/>
  <c r="C142" i="8"/>
  <c r="C19" i="8" s="1"/>
  <c r="C156" i="8"/>
  <c r="C20" i="8" s="1"/>
  <c r="C184" i="8"/>
  <c r="C22" i="8" s="1"/>
  <c r="C198" i="8"/>
  <c r="C23" i="8" s="1"/>
  <c r="C198" i="7"/>
  <c r="C23" i="7" s="1"/>
  <c r="D142" i="7"/>
  <c r="D19" i="7" s="1"/>
  <c r="D156" i="7"/>
  <c r="D20" i="7" s="1"/>
  <c r="B42" i="7"/>
  <c r="B12" i="7" s="1"/>
  <c r="B57" i="7"/>
  <c r="B13" i="7" s="1"/>
  <c r="B127" i="7"/>
  <c r="B18" i="7" s="1"/>
  <c r="C42" i="7"/>
  <c r="C12" i="7" s="1"/>
  <c r="C57" i="7"/>
  <c r="C13" i="7" s="1"/>
  <c r="C71" i="7"/>
  <c r="C14" i="7" s="1"/>
  <c r="C85" i="7"/>
  <c r="C15" i="7" s="1"/>
  <c r="C99" i="7"/>
  <c r="C16" i="7" s="1"/>
  <c r="C113" i="7"/>
  <c r="C17" i="7" s="1"/>
  <c r="C127" i="7"/>
  <c r="C18" i="7" s="1"/>
  <c r="C142" i="7"/>
  <c r="C19" i="7" s="1"/>
  <c r="C156" i="7"/>
  <c r="C20" i="7" s="1"/>
  <c r="C170" i="7"/>
  <c r="C21" i="7" s="1"/>
  <c r="B85" i="7"/>
  <c r="B15" i="7" s="1"/>
  <c r="B113" i="7"/>
  <c r="B17" i="7" s="1"/>
  <c r="B142" i="7"/>
  <c r="B19" i="7" s="1"/>
  <c r="B156" i="7"/>
  <c r="B20" i="7" s="1"/>
  <c r="B170" i="7"/>
  <c r="B21" i="7" s="1"/>
  <c r="D198" i="7"/>
  <c r="D23" i="7" s="1"/>
  <c r="D42" i="7"/>
  <c r="D12" i="7" s="1"/>
  <c r="E42" i="7"/>
  <c r="E12" i="7" s="1"/>
  <c r="B71" i="7"/>
  <c r="B14" i="7" s="1"/>
  <c r="B99" i="7"/>
  <c r="B16" i="7" s="1"/>
  <c r="B184" i="7"/>
  <c r="B22" i="7" s="1"/>
  <c r="B198" i="7"/>
  <c r="B23" i="7" s="1"/>
  <c r="C184" i="7"/>
  <c r="C22" i="7" s="1"/>
  <c r="E57" i="7"/>
  <c r="E13" i="7" s="1"/>
  <c r="E71" i="7"/>
  <c r="E14" i="7" s="1"/>
  <c r="E85" i="7"/>
  <c r="E15" i="7" s="1"/>
  <c r="E99" i="7"/>
  <c r="E16" i="7" s="1"/>
  <c r="E113" i="7"/>
  <c r="E17" i="7" s="1"/>
  <c r="E127" i="7"/>
  <c r="E18" i="7" s="1"/>
  <c r="E142" i="7"/>
  <c r="E19" i="7" s="1"/>
  <c r="E156" i="7"/>
  <c r="E20" i="7" s="1"/>
  <c r="E170" i="7"/>
  <c r="E21" i="7" s="1"/>
  <c r="E184" i="7"/>
  <c r="E22" i="7" s="1"/>
  <c r="E198" i="7"/>
  <c r="E23" i="7" s="1"/>
  <c r="H35" i="1"/>
  <c r="H40" i="1" s="1"/>
  <c r="J35" i="1"/>
  <c r="K35" i="1"/>
  <c r="F35" i="1"/>
  <c r="F40" i="1" s="1"/>
  <c r="I35" i="1"/>
  <c r="C42" i="8"/>
  <c r="C12" i="8" s="1"/>
  <c r="C170" i="8"/>
  <c r="C21" i="8" s="1"/>
  <c r="B156" i="8"/>
  <c r="B20" i="8" s="1"/>
  <c r="B184" i="8"/>
  <c r="B22" i="8" s="1"/>
  <c r="D57" i="8"/>
  <c r="D13" i="8" s="1"/>
  <c r="D71" i="8"/>
  <c r="D14" i="8" s="1"/>
  <c r="D85" i="8"/>
  <c r="D15" i="8" s="1"/>
  <c r="D113" i="7"/>
  <c r="D17" i="7" s="1"/>
  <c r="D71" i="7"/>
  <c r="D14" i="7" s="1"/>
  <c r="D57" i="7"/>
  <c r="D13" i="7" s="1"/>
  <c r="D99" i="7"/>
  <c r="D16" i="7" s="1"/>
  <c r="D127" i="7"/>
  <c r="D18" i="7" s="1"/>
  <c r="D170" i="7"/>
  <c r="D21" i="7" s="1"/>
  <c r="D184" i="7"/>
  <c r="D22" i="7" s="1"/>
  <c r="D85" i="7"/>
  <c r="D15" i="7" s="1"/>
  <c r="E184" i="6"/>
  <c r="E22" i="6" s="1"/>
  <c r="E42" i="6"/>
  <c r="E12" i="6" s="1"/>
  <c r="E71" i="6"/>
  <c r="E14" i="6" s="1"/>
  <c r="C85" i="6"/>
  <c r="C15" i="6" s="1"/>
  <c r="D99" i="6"/>
  <c r="D16" i="6" s="1"/>
  <c r="D113" i="6"/>
  <c r="D17" i="6" s="1"/>
  <c r="D127" i="6"/>
  <c r="D18" i="6" s="1"/>
  <c r="E142" i="6"/>
  <c r="E19" i="6" s="1"/>
  <c r="D142" i="6"/>
  <c r="D19" i="6" s="1"/>
  <c r="D156" i="6"/>
  <c r="D20" i="6" s="1"/>
  <c r="D170" i="6"/>
  <c r="D21" i="6" s="1"/>
  <c r="C184" i="6"/>
  <c r="C22" i="6" s="1"/>
  <c r="C198" i="6"/>
  <c r="C23" i="6" s="1"/>
  <c r="B170" i="6"/>
  <c r="B21" i="6" s="1"/>
  <c r="C42" i="6"/>
  <c r="C12" i="6" s="1"/>
  <c r="E85" i="6"/>
  <c r="E15" i="6" s="1"/>
  <c r="E113" i="6"/>
  <c r="E17" i="6" s="1"/>
  <c r="E127" i="6"/>
  <c r="E18" i="6" s="1"/>
  <c r="E156" i="6"/>
  <c r="E20" i="6" s="1"/>
  <c r="D85" i="6"/>
  <c r="D15" i="6" s="1"/>
  <c r="C99" i="6"/>
  <c r="C16" i="6" s="1"/>
  <c r="C113" i="6"/>
  <c r="C17" i="6" s="1"/>
  <c r="C127" i="6"/>
  <c r="C18" i="6" s="1"/>
  <c r="C142" i="6"/>
  <c r="C19" i="6" s="1"/>
  <c r="C156" i="6"/>
  <c r="C20" i="6" s="1"/>
  <c r="E170" i="6"/>
  <c r="E21" i="6" s="1"/>
  <c r="C170" i="6"/>
  <c r="C21" i="6" s="1"/>
  <c r="D184" i="6"/>
  <c r="D22" i="6" s="1"/>
  <c r="E198" i="6"/>
  <c r="E23" i="6" s="1"/>
  <c r="D198" i="6"/>
  <c r="D23" i="6" s="1"/>
  <c r="D42" i="6"/>
  <c r="D12" i="6" s="1"/>
  <c r="E99" i="6"/>
  <c r="E16" i="6" s="1"/>
  <c r="B42" i="6"/>
  <c r="B12" i="6" s="1"/>
  <c r="D71" i="6"/>
  <c r="D14" i="6" s="1"/>
  <c r="C71" i="6"/>
  <c r="C14" i="6" s="1"/>
  <c r="B198" i="6"/>
  <c r="B23" i="6" s="1"/>
  <c r="B184" i="6"/>
  <c r="B22" i="6" s="1"/>
  <c r="B156" i="6"/>
  <c r="B20" i="6" s="1"/>
  <c r="B142" i="6"/>
  <c r="B19" i="6" s="1"/>
  <c r="B127" i="6"/>
  <c r="B18" i="6" s="1"/>
  <c r="B113" i="6"/>
  <c r="B17" i="6" s="1"/>
  <c r="B99" i="6"/>
  <c r="B16" i="6" s="1"/>
  <c r="B85" i="6"/>
  <c r="B15" i="6" s="1"/>
  <c r="B71" i="6"/>
  <c r="B14" i="6" s="1"/>
  <c r="D57" i="6"/>
  <c r="D13" i="6" s="1"/>
  <c r="E57" i="6"/>
  <c r="E13" i="6" s="1"/>
  <c r="C57" i="6"/>
  <c r="C13" i="6" s="1"/>
  <c r="B57" i="6"/>
  <c r="B13" i="6" s="1"/>
  <c r="G40" i="1"/>
  <c r="E35" i="1"/>
  <c r="E40" i="1" s="1"/>
  <c r="D35" i="1"/>
  <c r="D40" i="1" s="1"/>
  <c r="L35" i="1" l="1"/>
  <c r="E10" i="8" s="1"/>
  <c r="E24" i="8"/>
  <c r="C24" i="7"/>
  <c r="B24" i="7"/>
  <c r="E24" i="7"/>
  <c r="J40" i="1"/>
  <c r="K40" i="1"/>
  <c r="I40" i="1"/>
  <c r="C7" i="5" s="1"/>
  <c r="C24" i="8"/>
  <c r="B24" i="8"/>
  <c r="D24" i="8"/>
  <c r="D24" i="7"/>
  <c r="D24" i="6"/>
  <c r="C24" i="6"/>
  <c r="E24" i="6"/>
  <c r="B24" i="6"/>
  <c r="E25" i="7" l="1"/>
  <c r="E25" i="8"/>
  <c r="D25" i="8"/>
  <c r="C25" i="8"/>
  <c r="B25" i="8"/>
  <c r="D25" i="6"/>
  <c r="C10" i="8"/>
  <c r="D10" i="8"/>
  <c r="D28" i="8" s="1"/>
  <c r="B10" i="8"/>
  <c r="B28" i="8" s="1"/>
  <c r="B27" i="8"/>
  <c r="B25" i="6"/>
  <c r="E25" i="6"/>
  <c r="C25" i="6"/>
  <c r="B25" i="7"/>
  <c r="B27" i="7"/>
  <c r="C25" i="7"/>
  <c r="D25" i="7"/>
  <c r="D27" i="8"/>
  <c r="L40" i="1"/>
  <c r="F7" i="5" s="1"/>
  <c r="C10" i="7"/>
  <c r="E11" i="5"/>
  <c r="D27" i="7"/>
  <c r="C12" i="5"/>
  <c r="C10" i="5"/>
  <c r="F11" i="5"/>
  <c r="C11" i="5"/>
  <c r="F12" i="5"/>
  <c r="E27" i="8"/>
  <c r="D12" i="5"/>
  <c r="C27" i="8"/>
  <c r="D10" i="5"/>
  <c r="D11" i="5"/>
  <c r="C27" i="7"/>
  <c r="E12" i="5"/>
  <c r="E10" i="5"/>
  <c r="F10" i="5"/>
  <c r="E9" i="6"/>
  <c r="D9" i="6"/>
  <c r="B9" i="6"/>
  <c r="C9" i="6"/>
  <c r="E7" i="5"/>
  <c r="D7" i="5"/>
  <c r="C40" i="1"/>
  <c r="C18" i="1" s="1"/>
  <c r="E16" i="1" s="1"/>
  <c r="D8" i="5" l="1"/>
  <c r="C10" i="6"/>
  <c r="C28" i="6" s="1"/>
  <c r="F8" i="5"/>
  <c r="D10" i="6"/>
  <c r="D28" i="6" s="1"/>
  <c r="E8" i="5"/>
  <c r="B27" i="6"/>
  <c r="B10" i="6"/>
  <c r="B28" i="6" s="1"/>
  <c r="E10" i="6"/>
  <c r="E28" i="6" s="1"/>
  <c r="C8" i="5"/>
  <c r="C28" i="7"/>
  <c r="E10" i="7"/>
  <c r="E28" i="7" s="1"/>
  <c r="B10" i="7"/>
  <c r="B28" i="7" s="1"/>
  <c r="D10" i="7"/>
  <c r="D28" i="7" s="1"/>
  <c r="C28" i="8"/>
  <c r="E28" i="8"/>
  <c r="E27" i="7"/>
  <c r="C27" i="6"/>
  <c r="D27" i="6"/>
  <c r="E27" i="6"/>
  <c r="D15" i="5"/>
  <c r="C15" i="5"/>
  <c r="F15" i="5"/>
  <c r="E15" i="5"/>
  <c r="E16" i="5" l="1"/>
  <c r="E19" i="5" s="1"/>
  <c r="F16" i="5"/>
  <c r="F19" i="5" s="1"/>
  <c r="C18" i="5"/>
  <c r="C16" i="5"/>
  <c r="C19" i="5" s="1"/>
  <c r="D16" i="5"/>
  <c r="D19" i="5" s="1"/>
  <c r="F18" i="5"/>
  <c r="D18" i="5"/>
  <c r="E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Cardoso, Miguel</author>
    <author>DSPP</author>
    <author>Miguel Jorge Viegas Cardoso</author>
    <author>GPP</author>
  </authors>
  <commentList>
    <comment ref="A16" authorId="0" shapeId="0" xr:uid="{00000000-0006-0000-0100-000001000000}">
      <text>
        <r>
          <rPr>
            <sz val="9"/>
            <color indexed="81"/>
            <rFont val="Tahoma"/>
            <family val="2"/>
          </rPr>
          <t>No caso de sociedades identificar o sócio gerente ou pessoa em quem delegou a responsabilidade técnica da exploração pecuária.
No caso de beneficiário em nome individual preencher quando o mesmo nomeou um representante legal ou responsável técnico.</t>
        </r>
      </text>
    </comment>
    <comment ref="A17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Sócio gerente
Representante legal
Responsável técnico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2" shapeId="0" xr:uid="{00000000-0006-0000-0100-000003000000}">
      <text>
        <r>
          <rPr>
            <b/>
            <sz val="9"/>
            <color indexed="81"/>
            <rFont val="Tahoma"/>
            <family val="2"/>
          </rPr>
          <t>Pretende-se que seja feita a caraterização em termos de localização, área e modo de produção, identificando a possível existência de assistência técnica, tipo de produção animal/vegetal e eventual transformação da produção na própria exploração.</t>
        </r>
      </text>
    </comment>
    <comment ref="A2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Indíce de conversão de cabeças naturais em cabeças normais (CN)
Bovinos com mais de 2 anos - 1,0
Bovinos de 6 meses a 2 anos - 0,6
Bovinos com menos de 6 meses - 0,4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Total de CN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Identificar a CCDR em cuja área de influência se localiza a sede da exploração.</t>
        </r>
      </text>
    </comment>
    <comment ref="B31" authorId="3" shapeId="0" xr:uid="{00000000-0006-0000-0100-000007000000}">
      <text>
        <r>
          <rPr>
            <b/>
            <sz val="9"/>
            <color indexed="81"/>
            <rFont val="Tahoma"/>
            <family val="2"/>
          </rPr>
          <t>Identificação do prestador de assistência técnica</t>
        </r>
      </text>
    </comment>
    <comment ref="A32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Identificação do OC - Organismo de Controle e Certificação que efetua as ações de controlo durante todo o ciclo produtivo. </t>
        </r>
        <r>
          <rPr>
            <sz val="9"/>
            <color indexed="81"/>
            <rFont val="Tahoma"/>
            <family val="2"/>
          </rPr>
          <t xml:space="preserve">
A lista de OC encontra-se disponível na página da DGADR.</t>
        </r>
      </text>
    </comment>
  </commentList>
</comments>
</file>

<file path=xl/sharedStrings.xml><?xml version="1.0" encoding="utf-8"?>
<sst xmlns="http://schemas.openxmlformats.org/spreadsheetml/2006/main" count="2301" uniqueCount="743">
  <si>
    <t>Tipo de alimento grosseiro</t>
  </si>
  <si>
    <t>ha</t>
  </si>
  <si>
    <t xml:space="preserve">Culturas forrageiras </t>
  </si>
  <si>
    <t>Silagem</t>
  </si>
  <si>
    <t>Outra forragem</t>
  </si>
  <si>
    <t>Pastagem</t>
  </si>
  <si>
    <t>Regadio</t>
  </si>
  <si>
    <t>Outras forragens</t>
  </si>
  <si>
    <t>Matéria Seca (ton)</t>
  </si>
  <si>
    <t>Proteína Bruta (ton)</t>
  </si>
  <si>
    <t>Sequeiro</t>
  </si>
  <si>
    <t>CN</t>
  </si>
  <si>
    <t>Superficie forrageira</t>
  </si>
  <si>
    <t>Grupo Homogéneo 1:</t>
  </si>
  <si>
    <t>Grupo Homogéneo 2:</t>
  </si>
  <si>
    <t>Grupo Homogéneo 3:</t>
  </si>
  <si>
    <t>Grupo Homogéneo n:</t>
  </si>
  <si>
    <t xml:space="preserve">Efetivo Pecuário </t>
  </si>
  <si>
    <t>Necessidades alimentares do efetivo (ano civil)</t>
  </si>
  <si>
    <t>Tipo de alimento</t>
  </si>
  <si>
    <t>Leite substituição</t>
  </si>
  <si>
    <t>Alimento composto</t>
  </si>
  <si>
    <t>TOTAL</t>
  </si>
  <si>
    <t>Organoléticos</t>
  </si>
  <si>
    <t>Nutritivos</t>
  </si>
  <si>
    <t>Zootécnicos</t>
  </si>
  <si>
    <t>Ambientais</t>
  </si>
  <si>
    <t>Melhoradores digestibilidade</t>
  </si>
  <si>
    <t>Estabilizadores  flora gástrica</t>
  </si>
  <si>
    <t>Outros zootécnicos</t>
  </si>
  <si>
    <t>Grupo homogéneo 1</t>
  </si>
  <si>
    <t>Grupo homogéneo 2</t>
  </si>
  <si>
    <t>Matéria Seca
 (ton)</t>
  </si>
  <si>
    <t>Grupo homogéneo 3</t>
  </si>
  <si>
    <t>ANEXAR RÓTULO ALIMENTO COMPOSTO</t>
  </si>
  <si>
    <t xml:space="preserve">Pastagem </t>
  </si>
  <si>
    <t xml:space="preserve">Silagem </t>
  </si>
  <si>
    <t>Outra Forragem</t>
  </si>
  <si>
    <t>Composto</t>
  </si>
  <si>
    <t>Sub-Total</t>
  </si>
  <si>
    <t>Total de MS</t>
  </si>
  <si>
    <t>Peso na dieta (%)</t>
  </si>
  <si>
    <t xml:space="preserve">Total de MS </t>
  </si>
  <si>
    <t>MS</t>
  </si>
  <si>
    <t>Peso na dieta</t>
  </si>
  <si>
    <t xml:space="preserve">2. Alimentação (Caderno de campo) </t>
  </si>
  <si>
    <t xml:space="preserve">   Janeiro</t>
  </si>
  <si>
    <t xml:space="preserve">   Fevereiro</t>
  </si>
  <si>
    <t xml:space="preserve">   Março </t>
  </si>
  <si>
    <t xml:space="preserve">   Abril</t>
  </si>
  <si>
    <t xml:space="preserve">   Maio</t>
  </si>
  <si>
    <t xml:space="preserve">   Julho</t>
  </si>
  <si>
    <t xml:space="preserve">   Junho</t>
  </si>
  <si>
    <t xml:space="preserve">   Agosto</t>
  </si>
  <si>
    <t xml:space="preserve">   Setembro</t>
  </si>
  <si>
    <t xml:space="preserve">   Outubro</t>
  </si>
  <si>
    <t xml:space="preserve">   Novembro </t>
  </si>
  <si>
    <t xml:space="preserve">   Dezembro</t>
  </si>
  <si>
    <t>Grupo Homogéneo 1</t>
  </si>
  <si>
    <t>Grupo Homogéneo 2</t>
  </si>
  <si>
    <t>Grupo Homogéneo 3</t>
  </si>
  <si>
    <t>Necessidades nutricionais do efetivo</t>
  </si>
  <si>
    <t>Matéria Seca (kg/MS/dia)</t>
  </si>
  <si>
    <t>Proteína Bruta (kg/MS/dia)</t>
  </si>
  <si>
    <t>nº dias 
de dieta</t>
  </si>
  <si>
    <t>Nº de dias</t>
  </si>
  <si>
    <t>(ton/mês)</t>
  </si>
  <si>
    <t>Efetivo pecuário</t>
  </si>
  <si>
    <t xml:space="preserve">Telemóvel: </t>
  </si>
  <si>
    <t>Identificação da exploração</t>
  </si>
  <si>
    <t>Nome do beneficiário:</t>
  </si>
  <si>
    <t xml:space="preserve">NIF: </t>
  </si>
  <si>
    <t>NIFAP:</t>
  </si>
  <si>
    <t>Morada:</t>
  </si>
  <si>
    <t xml:space="preserve">Localização: </t>
  </si>
  <si>
    <t>Cód.Postal:</t>
  </si>
  <si>
    <t xml:space="preserve">Freguesia: </t>
  </si>
  <si>
    <t>Telefone:</t>
  </si>
  <si>
    <t xml:space="preserve">Correio eletrónico: </t>
  </si>
  <si>
    <t>Local da sede:</t>
  </si>
  <si>
    <t>Cargo:</t>
  </si>
  <si>
    <t>Nome:</t>
  </si>
  <si>
    <t>Correio eletrónico:</t>
  </si>
  <si>
    <t>Cód. Postal:</t>
  </si>
  <si>
    <t>Freguesia:</t>
  </si>
  <si>
    <t>Concelho:</t>
  </si>
  <si>
    <t>Efetivo Pecuário (CN):</t>
  </si>
  <si>
    <t>Assistência técnica:</t>
  </si>
  <si>
    <t xml:space="preserve"> </t>
  </si>
  <si>
    <t>Identificação do OC:</t>
  </si>
  <si>
    <t xml:space="preserve">1. Necessidades alimentares anuais (PA) </t>
  </si>
  <si>
    <t>Bovinos Machos com &lt; 6 meses</t>
  </si>
  <si>
    <t>Bovinos Fêmeas com &lt; 6 meses</t>
  </si>
  <si>
    <t>Bovinos Machos de 6 meses a &lt; 1 ano</t>
  </si>
  <si>
    <t>Bovinos Fêmeas de 6 meses a &lt; 1 ano</t>
  </si>
  <si>
    <t>Bovinos Machos de 1 ano a &lt; 2 anos</t>
  </si>
  <si>
    <t>Bovinos Fêmeas de 1 ano a &lt; 2 anos</t>
  </si>
  <si>
    <r>
      <t xml:space="preserve">Bovinos Machos com </t>
    </r>
    <r>
      <rPr>
        <sz val="9"/>
        <color theme="1"/>
        <rFont val="Calibri"/>
        <family val="2"/>
      </rPr>
      <t>≥</t>
    </r>
    <r>
      <rPr>
        <sz val="10.35"/>
        <color theme="1"/>
        <rFont val="Calibri"/>
        <family val="2"/>
      </rPr>
      <t xml:space="preserve"> </t>
    </r>
    <r>
      <rPr>
        <sz val="9"/>
        <color theme="1"/>
        <rFont val="Calibri"/>
        <family val="2"/>
        <scheme val="minor"/>
      </rPr>
      <t>2 anos</t>
    </r>
  </si>
  <si>
    <t>Bovinos Fêmeas com ≥ 2 anos</t>
  </si>
  <si>
    <t>3. Diferença  (2-1)</t>
  </si>
  <si>
    <t>Grupo homogéneo n</t>
  </si>
  <si>
    <t>Tipo de alimento
 (ton MS)</t>
  </si>
  <si>
    <t>Aditivos</t>
  </si>
  <si>
    <t>Grupo Homogéneo n</t>
  </si>
  <si>
    <t>(ton de Matéria Seca)</t>
  </si>
  <si>
    <t>Tipo de alimento (ton)</t>
  </si>
  <si>
    <r>
      <t xml:space="preserve">1. </t>
    </r>
    <r>
      <rPr>
        <b/>
        <sz val="11"/>
        <color theme="1"/>
        <rFont val="Calibri"/>
        <family val="2"/>
        <scheme val="minor"/>
      </rPr>
      <t>Identificação do beneficiário e da exploração</t>
    </r>
  </si>
  <si>
    <r>
      <rPr>
        <b/>
        <sz val="11"/>
        <color theme="1"/>
        <rFont val="Calibri"/>
        <family val="2"/>
        <scheme val="minor"/>
      </rPr>
      <t>2.2 e 2.3</t>
    </r>
    <r>
      <rPr>
        <sz val="11"/>
        <color theme="1"/>
        <rFont val="Calibri"/>
        <family val="2"/>
        <scheme val="minor"/>
      </rPr>
      <t xml:space="preserve"> . </t>
    </r>
    <r>
      <rPr>
        <b/>
        <sz val="11"/>
        <color theme="1"/>
        <rFont val="Calibri"/>
        <family val="2"/>
        <scheme val="minor"/>
      </rPr>
      <t xml:space="preserve">PA_Grupo homogeneo:  </t>
    </r>
    <r>
      <rPr>
        <sz val="11"/>
        <color theme="1"/>
        <rFont val="Calibri"/>
        <family val="2"/>
        <scheme val="minor"/>
      </rPr>
      <t>Procedimento semelhante ao 2.1.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Preencher quadros 1, 2 e 4  (células de fundo branco).</t>
    </r>
  </si>
  <si>
    <t>Sócio gerente ou representante (quando aplicável)</t>
  </si>
  <si>
    <r>
      <t>(3) Se constantes no alimento composto, assinalar com "</t>
    </r>
    <r>
      <rPr>
        <b/>
        <i/>
        <sz val="9"/>
        <color theme="1"/>
        <rFont val="Calibri"/>
        <family val="2"/>
        <scheme val="minor"/>
      </rPr>
      <t>x</t>
    </r>
    <r>
      <rPr>
        <i/>
        <sz val="9"/>
        <color theme="1"/>
        <rFont val="Calibri"/>
        <family val="2"/>
        <scheme val="minor"/>
      </rPr>
      <t>".</t>
    </r>
  </si>
  <si>
    <t>Nota: ver comentários inseridos nas células</t>
  </si>
  <si>
    <t>Aditivos (ver nota 3)</t>
  </si>
  <si>
    <t>1 - Identificação do Beneficiário e da Exploração</t>
  </si>
  <si>
    <t>2 - Plano de Alimentação de Bovinos</t>
  </si>
  <si>
    <r>
      <t xml:space="preserve">2.1. Produção Forrageira </t>
    </r>
    <r>
      <rPr>
        <sz val="11"/>
        <rFont val="Calibri"/>
        <family val="2"/>
        <scheme val="minor"/>
      </rPr>
      <t>(preenchimento facultativo - quando exista Plano Forrageiro da Exploração)</t>
    </r>
  </si>
  <si>
    <r>
      <rPr>
        <b/>
        <sz val="11"/>
        <rFont val="Calibri"/>
        <family val="2"/>
        <scheme val="minor"/>
      </rPr>
      <t xml:space="preserve">2.2 Intensidade Produtiva </t>
    </r>
    <r>
      <rPr>
        <sz val="11"/>
        <rFont val="Calibri"/>
        <family val="2"/>
        <scheme val="minor"/>
      </rPr>
      <t>(CN/ ha de superficie forrageira)</t>
    </r>
  </si>
  <si>
    <t>2.3.Grupos Homogéneos (identificar atividade e raças)</t>
  </si>
  <si>
    <t>2.4. Total das Necessidades Alimentares e Dieta (efetivo total e ano civil)</t>
  </si>
  <si>
    <t>2.5. Alimento Composto</t>
  </si>
  <si>
    <t>1. Efetivo Pecuário</t>
  </si>
  <si>
    <t>2. Necessidades Nutricionais e Dieta (por dia e CN)</t>
  </si>
  <si>
    <t>3. Necessidades Nutricionais e Dieta Totais</t>
  </si>
  <si>
    <t>4. Alimento Composto</t>
  </si>
  <si>
    <r>
      <t>1.</t>
    </r>
    <r>
      <rPr>
        <b/>
        <sz val="11"/>
        <color theme="1"/>
        <rFont val="Times New Roman"/>
        <family val="1"/>
      </rPr>
      <t xml:space="preserve">        </t>
    </r>
    <r>
      <rPr>
        <b/>
        <sz val="11"/>
        <color theme="1"/>
        <rFont val="Calibri"/>
        <family val="2"/>
        <scheme val="minor"/>
      </rPr>
      <t xml:space="preserve">Plano de alimentação </t>
    </r>
    <r>
      <rPr>
        <i/>
        <sz val="11"/>
        <color theme="1"/>
        <rFont val="Calibri"/>
        <family val="2"/>
        <scheme val="minor"/>
      </rPr>
      <t>(necessidades anuais)</t>
    </r>
  </si>
  <si>
    <r>
      <t>2.</t>
    </r>
    <r>
      <rPr>
        <b/>
        <sz val="11"/>
        <color theme="1"/>
        <rFont val="Times New Roman"/>
        <family val="1"/>
      </rPr>
      <t xml:space="preserve">        </t>
    </r>
    <r>
      <rPr>
        <b/>
        <sz val="11"/>
        <color theme="1"/>
        <rFont val="Calibri"/>
        <family val="2"/>
        <scheme val="minor"/>
      </rPr>
      <t xml:space="preserve">Caderno de campo </t>
    </r>
  </si>
  <si>
    <r>
      <t>3.</t>
    </r>
    <r>
      <rPr>
        <b/>
        <sz val="11"/>
        <color theme="1"/>
        <rFont val="Times New Roman"/>
        <family val="1"/>
      </rPr>
      <t xml:space="preserve">        </t>
    </r>
    <r>
      <rPr>
        <b/>
        <sz val="11"/>
        <color theme="1"/>
        <rFont val="Calibri"/>
        <family val="2"/>
        <scheme val="minor"/>
      </rPr>
      <t>Diferença (2-1)</t>
    </r>
  </si>
  <si>
    <t>Balanço</t>
  </si>
  <si>
    <r>
      <t>Mês:</t>
    </r>
    <r>
      <rPr>
        <sz val="11"/>
        <rFont val="Calibri"/>
        <family val="2"/>
        <scheme val="minor"/>
      </rPr>
      <t xml:space="preserve"> janeiro  </t>
    </r>
  </si>
  <si>
    <r>
      <t xml:space="preserve">Bovinos Machos com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 anos</t>
    </r>
  </si>
  <si>
    <r>
      <t xml:space="preserve">Mês: </t>
    </r>
    <r>
      <rPr>
        <sz val="11"/>
        <rFont val="Calibri"/>
        <family val="2"/>
        <scheme val="minor"/>
      </rPr>
      <t>fevereiro</t>
    </r>
  </si>
  <si>
    <r>
      <t xml:space="preserve">Mês: </t>
    </r>
    <r>
      <rPr>
        <sz val="11"/>
        <rFont val="Calibri"/>
        <family val="2"/>
        <scheme val="minor"/>
      </rPr>
      <t>março</t>
    </r>
  </si>
  <si>
    <r>
      <t xml:space="preserve">Mês: </t>
    </r>
    <r>
      <rPr>
        <sz val="11"/>
        <rFont val="Calibri"/>
        <family val="2"/>
        <scheme val="minor"/>
      </rPr>
      <t>abril</t>
    </r>
  </si>
  <si>
    <r>
      <t xml:space="preserve">Mês: </t>
    </r>
    <r>
      <rPr>
        <sz val="11"/>
        <rFont val="Calibri"/>
        <family val="2"/>
        <scheme val="minor"/>
      </rPr>
      <t>maio</t>
    </r>
  </si>
  <si>
    <r>
      <t xml:space="preserve">Mês: </t>
    </r>
    <r>
      <rPr>
        <sz val="11"/>
        <rFont val="Calibri"/>
        <family val="2"/>
        <scheme val="minor"/>
      </rPr>
      <t>junho</t>
    </r>
  </si>
  <si>
    <r>
      <t xml:space="preserve">Mês: </t>
    </r>
    <r>
      <rPr>
        <sz val="11"/>
        <rFont val="Calibri"/>
        <family val="2"/>
        <scheme val="minor"/>
      </rPr>
      <t>julho</t>
    </r>
  </si>
  <si>
    <r>
      <rPr>
        <b/>
        <sz val="11"/>
        <rFont val="Calibri"/>
        <family val="2"/>
        <scheme val="minor"/>
      </rPr>
      <t>Mês</t>
    </r>
    <r>
      <rPr>
        <sz val="11"/>
        <rFont val="Calibri"/>
        <family val="2"/>
        <scheme val="minor"/>
      </rPr>
      <t>: agosto</t>
    </r>
  </si>
  <si>
    <r>
      <t xml:space="preserve">Mês: </t>
    </r>
    <r>
      <rPr>
        <sz val="11"/>
        <rFont val="Calibri"/>
        <family val="2"/>
        <scheme val="minor"/>
      </rPr>
      <t>setembro</t>
    </r>
  </si>
  <si>
    <r>
      <t xml:space="preserve">Mês: </t>
    </r>
    <r>
      <rPr>
        <sz val="11"/>
        <rFont val="Calibri"/>
        <family val="2"/>
        <scheme val="minor"/>
      </rPr>
      <t>outubro</t>
    </r>
  </si>
  <si>
    <r>
      <t xml:space="preserve">Mês: </t>
    </r>
    <r>
      <rPr>
        <sz val="11"/>
        <rFont val="Calibri"/>
        <family val="2"/>
        <scheme val="minor"/>
      </rPr>
      <t>novembro</t>
    </r>
  </si>
  <si>
    <r>
      <t xml:space="preserve">Mês: </t>
    </r>
    <r>
      <rPr>
        <sz val="11"/>
        <rFont val="Calibri"/>
        <family val="2"/>
        <scheme val="minor"/>
      </rPr>
      <t>dezembro</t>
    </r>
  </si>
  <si>
    <r>
      <t>Mês:</t>
    </r>
    <r>
      <rPr>
        <sz val="11"/>
        <rFont val="Calibri"/>
        <family val="2"/>
        <scheme val="minor"/>
      </rPr>
      <t xml:space="preserve"> fevereiro</t>
    </r>
  </si>
  <si>
    <r>
      <t xml:space="preserve">Mês: </t>
    </r>
    <r>
      <rPr>
        <sz val="11"/>
        <rFont val="Calibri"/>
        <family val="2"/>
        <scheme val="minor"/>
      </rPr>
      <t>agosto</t>
    </r>
  </si>
  <si>
    <r>
      <t>Mês:</t>
    </r>
    <r>
      <rPr>
        <sz val="11"/>
        <rFont val="Calibri"/>
        <family val="2"/>
        <scheme val="minor"/>
      </rPr>
      <t xml:space="preserve"> agosto</t>
    </r>
  </si>
  <si>
    <t>Municipio</t>
  </si>
  <si>
    <t>DICO</t>
  </si>
  <si>
    <t>ABRANTES</t>
  </si>
  <si>
    <t>1401</t>
  </si>
  <si>
    <t>ÁGUEDA</t>
  </si>
  <si>
    <t>0101</t>
  </si>
  <si>
    <t>AGUIAR DA BEIRA</t>
  </si>
  <si>
    <t>0901</t>
  </si>
  <si>
    <t>ALANDROAL</t>
  </si>
  <si>
    <t>0701</t>
  </si>
  <si>
    <t>ALBERGARIA-A-VELHA</t>
  </si>
  <si>
    <t>0102</t>
  </si>
  <si>
    <t>ALBUFEIRA</t>
  </si>
  <si>
    <t>0801</t>
  </si>
  <si>
    <t>ALCÁCER DO SAL</t>
  </si>
  <si>
    <t>1501</t>
  </si>
  <si>
    <t>ALCANENA</t>
  </si>
  <si>
    <t>1402</t>
  </si>
  <si>
    <t>ALCOBAÇA</t>
  </si>
  <si>
    <t>1001</t>
  </si>
  <si>
    <t>ALCOCHETE</t>
  </si>
  <si>
    <t>1502</t>
  </si>
  <si>
    <t>ALCOUTIM</t>
  </si>
  <si>
    <t>0802</t>
  </si>
  <si>
    <t>ALENQUER</t>
  </si>
  <si>
    <t>1101</t>
  </si>
  <si>
    <t>ALFÂNDEGA DA FÉ</t>
  </si>
  <si>
    <t>0401</t>
  </si>
  <si>
    <t>ALIJÓ</t>
  </si>
  <si>
    <t>1701</t>
  </si>
  <si>
    <t>ALJEZUR</t>
  </si>
  <si>
    <t>0803</t>
  </si>
  <si>
    <t>ALJUSTREL</t>
  </si>
  <si>
    <t>0201</t>
  </si>
  <si>
    <t>ALMADA</t>
  </si>
  <si>
    <t>1503</t>
  </si>
  <si>
    <t>ALMEIDA</t>
  </si>
  <si>
    <t>0902</t>
  </si>
  <si>
    <t>ALMEIRIM</t>
  </si>
  <si>
    <t>1403</t>
  </si>
  <si>
    <t>ALMODÔVAR</t>
  </si>
  <si>
    <t>0202</t>
  </si>
  <si>
    <t>ALPIARÇA</t>
  </si>
  <si>
    <t>1404</t>
  </si>
  <si>
    <t>ALTER DO CHÃO</t>
  </si>
  <si>
    <t>1201</t>
  </si>
  <si>
    <t>ALVAIÁZERE</t>
  </si>
  <si>
    <t>1002</t>
  </si>
  <si>
    <t>ALVITO</t>
  </si>
  <si>
    <t>0203</t>
  </si>
  <si>
    <t>AMADORA</t>
  </si>
  <si>
    <t>1115</t>
  </si>
  <si>
    <t>AMARANTE</t>
  </si>
  <si>
    <t>1301</t>
  </si>
  <si>
    <t>AMARES</t>
  </si>
  <si>
    <t>0301</t>
  </si>
  <si>
    <t>ANADIA</t>
  </si>
  <si>
    <t>0103</t>
  </si>
  <si>
    <t>ANSIÃO</t>
  </si>
  <si>
    <t>1003</t>
  </si>
  <si>
    <t>ARCOS DE VALDEVEZ</t>
  </si>
  <si>
    <t>1601</t>
  </si>
  <si>
    <t>ARGANIL</t>
  </si>
  <si>
    <t>0601</t>
  </si>
  <si>
    <t>ARMAMAR</t>
  </si>
  <si>
    <t>1801</t>
  </si>
  <si>
    <t>AROUCA</t>
  </si>
  <si>
    <t>0104</t>
  </si>
  <si>
    <t>ARRAIOLOS</t>
  </si>
  <si>
    <t>0702</t>
  </si>
  <si>
    <t>ARRONCHES</t>
  </si>
  <si>
    <t>1202</t>
  </si>
  <si>
    <t>ARRUDA DOS VINHOS</t>
  </si>
  <si>
    <t>1102</t>
  </si>
  <si>
    <t>AVEIRO</t>
  </si>
  <si>
    <t>0105</t>
  </si>
  <si>
    <t>AVIS</t>
  </si>
  <si>
    <t>1203</t>
  </si>
  <si>
    <t>AZAMBUJA</t>
  </si>
  <si>
    <t>1103</t>
  </si>
  <si>
    <t>BAIÃO</t>
  </si>
  <si>
    <t>1302</t>
  </si>
  <si>
    <t>BARCELOS</t>
  </si>
  <si>
    <t>0302</t>
  </si>
  <si>
    <t>BARRANCOS</t>
  </si>
  <si>
    <t>0204</t>
  </si>
  <si>
    <t>BARREIRO</t>
  </si>
  <si>
    <t>1504</t>
  </si>
  <si>
    <t>BATALHA</t>
  </si>
  <si>
    <t>1004</t>
  </si>
  <si>
    <t>BEJA</t>
  </si>
  <si>
    <t>0205</t>
  </si>
  <si>
    <t>BELMONTE</t>
  </si>
  <si>
    <t>0501</t>
  </si>
  <si>
    <t>BENAVENTE</t>
  </si>
  <si>
    <t>1405</t>
  </si>
  <si>
    <t>BOMBARRAL</t>
  </si>
  <si>
    <t>1005</t>
  </si>
  <si>
    <t>BORBA</t>
  </si>
  <si>
    <t>0703</t>
  </si>
  <si>
    <t>BOTICAS</t>
  </si>
  <si>
    <t>1702</t>
  </si>
  <si>
    <t>BRAGA</t>
  </si>
  <si>
    <t>0303</t>
  </si>
  <si>
    <t>BRAGANÇA</t>
  </si>
  <si>
    <t>0402</t>
  </si>
  <si>
    <t>CABECEIRAS DE BASTO</t>
  </si>
  <si>
    <t>0304</t>
  </si>
  <si>
    <t>CADAVAL</t>
  </si>
  <si>
    <t>1104</t>
  </si>
  <si>
    <t>CALDAS DA RAINHA</t>
  </si>
  <si>
    <t>1006</t>
  </si>
  <si>
    <t>CAMINHA</t>
  </si>
  <si>
    <t>1602</t>
  </si>
  <si>
    <t>CAMPO MAIOR</t>
  </si>
  <si>
    <t>1204</t>
  </si>
  <si>
    <t>CANTANHEDE</t>
  </si>
  <si>
    <t>0602</t>
  </si>
  <si>
    <t>CARRAZEDA DE ANSIÃES</t>
  </si>
  <si>
    <t>0403</t>
  </si>
  <si>
    <t>CARREGAL DO SAL</t>
  </si>
  <si>
    <t>1802</t>
  </si>
  <si>
    <t>CARTAXO</t>
  </si>
  <si>
    <t>1406</t>
  </si>
  <si>
    <t>CASCAIS</t>
  </si>
  <si>
    <t>1105</t>
  </si>
  <si>
    <t>CASTANHEIRA DE PÊRA</t>
  </si>
  <si>
    <t>1007</t>
  </si>
  <si>
    <t>CASTELO BRANCO</t>
  </si>
  <si>
    <t>0502</t>
  </si>
  <si>
    <t>CASTELO DE PAIVA</t>
  </si>
  <si>
    <t>0106</t>
  </si>
  <si>
    <t>CASTELO DE VIDE</t>
  </si>
  <si>
    <t>1205</t>
  </si>
  <si>
    <t>CASTRO DAIRE</t>
  </si>
  <si>
    <t>1803</t>
  </si>
  <si>
    <t>CASTRO MARIM</t>
  </si>
  <si>
    <t>0804</t>
  </si>
  <si>
    <t>CASTRO VERDE</t>
  </si>
  <si>
    <t>0206</t>
  </si>
  <si>
    <t>CELORICO DA BEIRA</t>
  </si>
  <si>
    <t>0903</t>
  </si>
  <si>
    <t>CELORICO DE BASTO</t>
  </si>
  <si>
    <t>0305</t>
  </si>
  <si>
    <t>CHAMUSCA</t>
  </si>
  <si>
    <t>1407</t>
  </si>
  <si>
    <t>CHAVES</t>
  </si>
  <si>
    <t>1703</t>
  </si>
  <si>
    <t>CINFÃES</t>
  </si>
  <si>
    <t>1804</t>
  </si>
  <si>
    <t>COIMBRA</t>
  </si>
  <si>
    <t>0603</t>
  </si>
  <si>
    <t>CONDEIXA-A-NOVA</t>
  </si>
  <si>
    <t>0604</t>
  </si>
  <si>
    <t>CONSTÂNCIA</t>
  </si>
  <si>
    <t>1408</t>
  </si>
  <si>
    <t>CORUCHE</t>
  </si>
  <si>
    <t>1409</t>
  </si>
  <si>
    <t>COVILHÃ</t>
  </si>
  <si>
    <t>0503</t>
  </si>
  <si>
    <t>CRATO</t>
  </si>
  <si>
    <t>1206</t>
  </si>
  <si>
    <t>CUBA</t>
  </si>
  <si>
    <t>0207</t>
  </si>
  <si>
    <t>ELVAS</t>
  </si>
  <si>
    <t>1207</t>
  </si>
  <si>
    <t>ENTRONCAMENTO</t>
  </si>
  <si>
    <t>1410</t>
  </si>
  <si>
    <t>ESPINHO</t>
  </si>
  <si>
    <t>0107</t>
  </si>
  <si>
    <t>ESPOSENDE</t>
  </si>
  <si>
    <t>0306</t>
  </si>
  <si>
    <t>ESTARREJA</t>
  </si>
  <si>
    <t>0108</t>
  </si>
  <si>
    <t>ESTREMOZ</t>
  </si>
  <si>
    <t>0704</t>
  </si>
  <si>
    <t>ÉVORA</t>
  </si>
  <si>
    <t>0705</t>
  </si>
  <si>
    <t>FAFE</t>
  </si>
  <si>
    <t>0307</t>
  </si>
  <si>
    <t>FARO</t>
  </si>
  <si>
    <t>0805</t>
  </si>
  <si>
    <t>FELGUEIRAS</t>
  </si>
  <si>
    <t>1303</t>
  </si>
  <si>
    <t>FERREIRA DO ALENTEJO</t>
  </si>
  <si>
    <t>0208</t>
  </si>
  <si>
    <t>FERREIRA DO ZÊZERE</t>
  </si>
  <si>
    <t>1411</t>
  </si>
  <si>
    <t>FIGUEIRA DA FOZ</t>
  </si>
  <si>
    <t>0605</t>
  </si>
  <si>
    <t>FIGUEIRA DE CASTELO RODRIGO</t>
  </si>
  <si>
    <t>0904</t>
  </si>
  <si>
    <t>FIGUEIRÓ DOS VINHOS</t>
  </si>
  <si>
    <t>1008</t>
  </si>
  <si>
    <t>FORNOS DE ALGODRES</t>
  </si>
  <si>
    <t>0905</t>
  </si>
  <si>
    <t>FREIXO DE ESPADA À CINTA</t>
  </si>
  <si>
    <t>0404</t>
  </si>
  <si>
    <t>FRONTEIRA</t>
  </si>
  <si>
    <t>1208</t>
  </si>
  <si>
    <t>FUNDÃO</t>
  </si>
  <si>
    <t>0504</t>
  </si>
  <si>
    <t>GAVIÃO</t>
  </si>
  <si>
    <t>1209</t>
  </si>
  <si>
    <t>GÓIS</t>
  </si>
  <si>
    <t>0606</t>
  </si>
  <si>
    <t>GOLEGÃ</t>
  </si>
  <si>
    <t>1412</t>
  </si>
  <si>
    <t>GONDOMAR</t>
  </si>
  <si>
    <t>1304</t>
  </si>
  <si>
    <t>GOUVEIA</t>
  </si>
  <si>
    <t>0906</t>
  </si>
  <si>
    <t>GRÂNDOLA</t>
  </si>
  <si>
    <t>1505</t>
  </si>
  <si>
    <t>GUARDA</t>
  </si>
  <si>
    <t>0907</t>
  </si>
  <si>
    <t>GUIMARÃES</t>
  </si>
  <si>
    <t>0308</t>
  </si>
  <si>
    <t>IDANHA-A-NOVA</t>
  </si>
  <si>
    <t>0505</t>
  </si>
  <si>
    <t>ÍLHAVO</t>
  </si>
  <si>
    <t>0110</t>
  </si>
  <si>
    <t>LAGOA</t>
  </si>
  <si>
    <t>0806</t>
  </si>
  <si>
    <t>LAGOS</t>
  </si>
  <si>
    <t>0807</t>
  </si>
  <si>
    <t>LAMEGO</t>
  </si>
  <si>
    <t>1805</t>
  </si>
  <si>
    <t>LEIRIA</t>
  </si>
  <si>
    <t>1009</t>
  </si>
  <si>
    <t>LISBOA</t>
  </si>
  <si>
    <t>1106</t>
  </si>
  <si>
    <t>LOULÉ</t>
  </si>
  <si>
    <t>0808</t>
  </si>
  <si>
    <t>LOURES</t>
  </si>
  <si>
    <t>1107</t>
  </si>
  <si>
    <t>LOURINHÃ</t>
  </si>
  <si>
    <t>1108</t>
  </si>
  <si>
    <t>LOUSÃ</t>
  </si>
  <si>
    <t>0607</t>
  </si>
  <si>
    <t>LOUSADA</t>
  </si>
  <si>
    <t>1305</t>
  </si>
  <si>
    <t>MAÇÃO</t>
  </si>
  <si>
    <t>1413</t>
  </si>
  <si>
    <t>MACEDO DE CAVALEIROS</t>
  </si>
  <si>
    <t>0405</t>
  </si>
  <si>
    <t>MAFRA</t>
  </si>
  <si>
    <t>1109</t>
  </si>
  <si>
    <t>MAIA</t>
  </si>
  <si>
    <t>1306</t>
  </si>
  <si>
    <t>MANGUALDE</t>
  </si>
  <si>
    <t>1806</t>
  </si>
  <si>
    <t>MANTEIGAS</t>
  </si>
  <si>
    <t>0908</t>
  </si>
  <si>
    <t>MARCO DE CANAVESES</t>
  </si>
  <si>
    <t>1307</t>
  </si>
  <si>
    <t>MARINHA GRANDE</t>
  </si>
  <si>
    <t>1010</t>
  </si>
  <si>
    <t>MARVÃO</t>
  </si>
  <si>
    <t>1210</t>
  </si>
  <si>
    <t>MATOSINHOS</t>
  </si>
  <si>
    <t>1308</t>
  </si>
  <si>
    <t>MEALHADA</t>
  </si>
  <si>
    <t>0111</t>
  </si>
  <si>
    <t>MÊDA</t>
  </si>
  <si>
    <t>0909</t>
  </si>
  <si>
    <t>MELGAÇO</t>
  </si>
  <si>
    <t>1603</t>
  </si>
  <si>
    <t>MÉRTOLA</t>
  </si>
  <si>
    <t>0209</t>
  </si>
  <si>
    <t>MESÃO FRIO</t>
  </si>
  <si>
    <t>1704</t>
  </si>
  <si>
    <t>MIRA</t>
  </si>
  <si>
    <t>0608</t>
  </si>
  <si>
    <t>MIRANDA DO CORVO</t>
  </si>
  <si>
    <t>0609</t>
  </si>
  <si>
    <t>MIRANDA DO DOURO</t>
  </si>
  <si>
    <t>0406</t>
  </si>
  <si>
    <t>MIRANDELA</t>
  </si>
  <si>
    <t>0407</t>
  </si>
  <si>
    <t>MOGADOURO</t>
  </si>
  <si>
    <t>0408</t>
  </si>
  <si>
    <t>MOIMENTA DA BEIRA</t>
  </si>
  <si>
    <t>1807</t>
  </si>
  <si>
    <t>MOITA</t>
  </si>
  <si>
    <t>1506</t>
  </si>
  <si>
    <t>MONÇÃO</t>
  </si>
  <si>
    <t>1604</t>
  </si>
  <si>
    <t>MONCHIQUE</t>
  </si>
  <si>
    <t>0809</t>
  </si>
  <si>
    <t>MONDIM DE BASTO</t>
  </si>
  <si>
    <t>1705</t>
  </si>
  <si>
    <t>MONFORTE</t>
  </si>
  <si>
    <t>1211</t>
  </si>
  <si>
    <t>MONTALEGRE</t>
  </si>
  <si>
    <t>1706</t>
  </si>
  <si>
    <t>MONTEMOR-O-NOVO</t>
  </si>
  <si>
    <t>0706</t>
  </si>
  <si>
    <t>MONTEMOR-O-VELHO</t>
  </si>
  <si>
    <t>0610</t>
  </si>
  <si>
    <t>MONTIJO</t>
  </si>
  <si>
    <t>1507</t>
  </si>
  <si>
    <t>MORA</t>
  </si>
  <si>
    <t>0707</t>
  </si>
  <si>
    <t>MORTÁGUA</t>
  </si>
  <si>
    <t>1808</t>
  </si>
  <si>
    <t>MOURA</t>
  </si>
  <si>
    <t>0210</t>
  </si>
  <si>
    <t>MOURÃO</t>
  </si>
  <si>
    <t>0708</t>
  </si>
  <si>
    <t>MURÇA</t>
  </si>
  <si>
    <t>1707</t>
  </si>
  <si>
    <t>MURTOSA</t>
  </si>
  <si>
    <t>0112</t>
  </si>
  <si>
    <t>NAZARÉ</t>
  </si>
  <si>
    <t>1011</t>
  </si>
  <si>
    <t>NELAS</t>
  </si>
  <si>
    <t>1809</t>
  </si>
  <si>
    <t>NISA</t>
  </si>
  <si>
    <t>1212</t>
  </si>
  <si>
    <t>ÓBIDOS</t>
  </si>
  <si>
    <t>1012</t>
  </si>
  <si>
    <t>ODEMIRA</t>
  </si>
  <si>
    <t>0211</t>
  </si>
  <si>
    <t>ODIVELAS</t>
  </si>
  <si>
    <t>1116</t>
  </si>
  <si>
    <t>OEIRAS</t>
  </si>
  <si>
    <t>1110</t>
  </si>
  <si>
    <t>OLEIROS</t>
  </si>
  <si>
    <t>0506</t>
  </si>
  <si>
    <t>OLHÃO</t>
  </si>
  <si>
    <t>0810</t>
  </si>
  <si>
    <t>OLIVEIRA DE AZEMÉIS</t>
  </si>
  <si>
    <t>0113</t>
  </si>
  <si>
    <t>OLIVEIRA DE FRADES</t>
  </si>
  <si>
    <t>1810</t>
  </si>
  <si>
    <t>OLIVEIRA DO BAIRRO</t>
  </si>
  <si>
    <t>0114</t>
  </si>
  <si>
    <t>OLIVEIRA DO HOSPITAL</t>
  </si>
  <si>
    <t>0611</t>
  </si>
  <si>
    <t>OURÉM</t>
  </si>
  <si>
    <t>1421</t>
  </si>
  <si>
    <t>OURIQUE</t>
  </si>
  <si>
    <t>0212</t>
  </si>
  <si>
    <t>OVAR</t>
  </si>
  <si>
    <t>0115</t>
  </si>
  <si>
    <t>PAÇOS DE FERREIRA</t>
  </si>
  <si>
    <t>1309</t>
  </si>
  <si>
    <t>PALMELA</t>
  </si>
  <si>
    <t>1508</t>
  </si>
  <si>
    <t>PAMPILHOSA DA SERRA</t>
  </si>
  <si>
    <t>0612</t>
  </si>
  <si>
    <t>PAREDES</t>
  </si>
  <si>
    <t>1310</t>
  </si>
  <si>
    <t>PAREDES DE COURA</t>
  </si>
  <si>
    <t>1605</t>
  </si>
  <si>
    <t>PEDRÓGÃO GRANDE</t>
  </si>
  <si>
    <t>1013</t>
  </si>
  <si>
    <t>PENACOVA</t>
  </si>
  <si>
    <t>0613</t>
  </si>
  <si>
    <t>PENAFIEL</t>
  </si>
  <si>
    <t>1311</t>
  </si>
  <si>
    <t>PENALVA DO CASTELO</t>
  </si>
  <si>
    <t>1811</t>
  </si>
  <si>
    <t>PENAMACOR</t>
  </si>
  <si>
    <t>0507</t>
  </si>
  <si>
    <t>PENEDONO</t>
  </si>
  <si>
    <t>1812</t>
  </si>
  <si>
    <t>PENELA</t>
  </si>
  <si>
    <t>0614</t>
  </si>
  <si>
    <t>PENICHE</t>
  </si>
  <si>
    <t>1014</t>
  </si>
  <si>
    <t>PESO DA RÉGUA</t>
  </si>
  <si>
    <t>1708</t>
  </si>
  <si>
    <t>PINHEL</t>
  </si>
  <si>
    <t>0910</t>
  </si>
  <si>
    <t>POMBAL</t>
  </si>
  <si>
    <t>1015</t>
  </si>
  <si>
    <t>PONTE DA BARCA</t>
  </si>
  <si>
    <t>1606</t>
  </si>
  <si>
    <t>PONTE DE LIMA</t>
  </si>
  <si>
    <t>1607</t>
  </si>
  <si>
    <t>PONTE DE SOR</t>
  </si>
  <si>
    <t>1213</t>
  </si>
  <si>
    <t>PORTALEGRE</t>
  </si>
  <si>
    <t>1214</t>
  </si>
  <si>
    <t>PORTEL</t>
  </si>
  <si>
    <t>0709</t>
  </si>
  <si>
    <t>PORTIMÃO</t>
  </si>
  <si>
    <t>0811</t>
  </si>
  <si>
    <t>PORTO</t>
  </si>
  <si>
    <t>1312</t>
  </si>
  <si>
    <t>PORTO DE MÓS</t>
  </si>
  <si>
    <t>1016</t>
  </si>
  <si>
    <t>PÓVOA DE LANHOSO</t>
  </si>
  <si>
    <t>0309</t>
  </si>
  <si>
    <t>PÓVOA DE VARZIM</t>
  </si>
  <si>
    <t>1313</t>
  </si>
  <si>
    <t>PROENÇA-A-NOVA</t>
  </si>
  <si>
    <t>0508</t>
  </si>
  <si>
    <t>REDONDO</t>
  </si>
  <si>
    <t>0710</t>
  </si>
  <si>
    <t>REGUENGOS DE MONSARAZ</t>
  </si>
  <si>
    <t>0711</t>
  </si>
  <si>
    <t>RESENDE</t>
  </si>
  <si>
    <t>1813</t>
  </si>
  <si>
    <t>RIBEIRA DE PENA</t>
  </si>
  <si>
    <t>1709</t>
  </si>
  <si>
    <t>RIO MAIOR</t>
  </si>
  <si>
    <t>1414</t>
  </si>
  <si>
    <t>SABROSA</t>
  </si>
  <si>
    <t>1710</t>
  </si>
  <si>
    <t>SABUGAL</t>
  </si>
  <si>
    <t>0911</t>
  </si>
  <si>
    <t>SALVATERRA DE MAGOS</t>
  </si>
  <si>
    <t>1415</t>
  </si>
  <si>
    <t>SANTA COMBA DÃO</t>
  </si>
  <si>
    <t>1814</t>
  </si>
  <si>
    <t>SANTA MARIA DA FEIRA</t>
  </si>
  <si>
    <t>0109</t>
  </si>
  <si>
    <t>SANTA MARTA DE PENAGUIÃO</t>
  </si>
  <si>
    <t>1711</t>
  </si>
  <si>
    <t>SANTARÉM</t>
  </si>
  <si>
    <t>1416</t>
  </si>
  <si>
    <t>SANTIAGO DO CACÉM</t>
  </si>
  <si>
    <t>1509</t>
  </si>
  <si>
    <t>SANTO TIRSO</t>
  </si>
  <si>
    <t>1314</t>
  </si>
  <si>
    <t>SÃO BRÁS DE ALPORTEL</t>
  </si>
  <si>
    <t>0812</t>
  </si>
  <si>
    <t>SÃO JOÃO DA MADEIRA</t>
  </si>
  <si>
    <t>0116</t>
  </si>
  <si>
    <t>SÃO JOÃO DA PESQUEIRA</t>
  </si>
  <si>
    <t>1815</t>
  </si>
  <si>
    <t>SÃO PEDRO DO SUL</t>
  </si>
  <si>
    <t>1816</t>
  </si>
  <si>
    <t>SARDOAL</t>
  </si>
  <si>
    <t>1417</t>
  </si>
  <si>
    <t>SÁTÃO</t>
  </si>
  <si>
    <t>1817</t>
  </si>
  <si>
    <t>SEIA</t>
  </si>
  <si>
    <t>0912</t>
  </si>
  <si>
    <t>SEIXAL</t>
  </si>
  <si>
    <t>1510</t>
  </si>
  <si>
    <t>SERNANCELHE</t>
  </si>
  <si>
    <t>1818</t>
  </si>
  <si>
    <t>SERPA</t>
  </si>
  <si>
    <t>0213</t>
  </si>
  <si>
    <t>SERTÃ</t>
  </si>
  <si>
    <t>0509</t>
  </si>
  <si>
    <t>SESIMBRA</t>
  </si>
  <si>
    <t>1511</t>
  </si>
  <si>
    <t>SETÚBAL</t>
  </si>
  <si>
    <t>1512</t>
  </si>
  <si>
    <t>SEVER DO VOUGA</t>
  </si>
  <si>
    <t>0117</t>
  </si>
  <si>
    <t>SILVES</t>
  </si>
  <si>
    <t>0813</t>
  </si>
  <si>
    <t>SINES</t>
  </si>
  <si>
    <t>1513</t>
  </si>
  <si>
    <t>SINTRA</t>
  </si>
  <si>
    <t>1111</t>
  </si>
  <si>
    <t>SOBRAL DE MONTE AGRAÇO</t>
  </si>
  <si>
    <t>1112</t>
  </si>
  <si>
    <t>SOURE</t>
  </si>
  <si>
    <t>0615</t>
  </si>
  <si>
    <t>SOUSEL</t>
  </si>
  <si>
    <t>1215</t>
  </si>
  <si>
    <t>TÁBUA</t>
  </si>
  <si>
    <t>0616</t>
  </si>
  <si>
    <t>TABUAÇO</t>
  </si>
  <si>
    <t>1819</t>
  </si>
  <si>
    <t>TAROUCA</t>
  </si>
  <si>
    <t>1820</t>
  </si>
  <si>
    <t>TAVIRA</t>
  </si>
  <si>
    <t>0814</t>
  </si>
  <si>
    <t>TERRAS DE BOURO</t>
  </si>
  <si>
    <t>0310</t>
  </si>
  <si>
    <t>TOMAR</t>
  </si>
  <si>
    <t>1418</t>
  </si>
  <si>
    <t>TONDELA</t>
  </si>
  <si>
    <t>1821</t>
  </si>
  <si>
    <t>TORRE DE MONCORVO</t>
  </si>
  <si>
    <t>0409</t>
  </si>
  <si>
    <t>TORRES NOVAS</t>
  </si>
  <si>
    <t>1419</t>
  </si>
  <si>
    <t>TORRES VEDRAS</t>
  </si>
  <si>
    <t>1113</t>
  </si>
  <si>
    <t>TRANCOSO</t>
  </si>
  <si>
    <t>0913</t>
  </si>
  <si>
    <t>TROFA</t>
  </si>
  <si>
    <t>1318</t>
  </si>
  <si>
    <t>VAGOS</t>
  </si>
  <si>
    <t>0118</t>
  </si>
  <si>
    <t>VALE DE CAMBRA</t>
  </si>
  <si>
    <t>0119</t>
  </si>
  <si>
    <t>VALENÇA</t>
  </si>
  <si>
    <t>1608</t>
  </si>
  <si>
    <t>VALONGO</t>
  </si>
  <si>
    <t>1315</t>
  </si>
  <si>
    <t>VALPAÇOS</t>
  </si>
  <si>
    <t>1712</t>
  </si>
  <si>
    <t>VENDAS NOVAS</t>
  </si>
  <si>
    <t>0712</t>
  </si>
  <si>
    <t>VIANA DO ALENTEJO</t>
  </si>
  <si>
    <t>0713</t>
  </si>
  <si>
    <t>VIANA DO CASTELO</t>
  </si>
  <si>
    <t>1609</t>
  </si>
  <si>
    <t>VIDIGUEIRA</t>
  </si>
  <si>
    <t>0214</t>
  </si>
  <si>
    <t>VIEIRA DO MINHO</t>
  </si>
  <si>
    <t>0311</t>
  </si>
  <si>
    <t>VILA DE REI</t>
  </si>
  <si>
    <t>0510</t>
  </si>
  <si>
    <t>VILA DO BISPO</t>
  </si>
  <si>
    <t>0815</t>
  </si>
  <si>
    <t>VILA DO CONDE</t>
  </si>
  <si>
    <t>1316</t>
  </si>
  <si>
    <t>VILA FLOR</t>
  </si>
  <si>
    <t>0410</t>
  </si>
  <si>
    <t>VILA FRANCA DE XIRA</t>
  </si>
  <si>
    <t>1114</t>
  </si>
  <si>
    <t>VILA NOVA DA BARQUINHA</t>
  </si>
  <si>
    <t>1420</t>
  </si>
  <si>
    <t>VILA NOVA DE CERVEIRA</t>
  </si>
  <si>
    <t>1610</t>
  </si>
  <si>
    <t>VILA NOVA DE FAMALICÃO</t>
  </si>
  <si>
    <t>0312</t>
  </si>
  <si>
    <t>VILA NOVA DE FOZ CÔA</t>
  </si>
  <si>
    <t>0914</t>
  </si>
  <si>
    <t>VILA NOVA DE GAIA</t>
  </si>
  <si>
    <t>1317</t>
  </si>
  <si>
    <t>VILA NOVA DE PAIVA</t>
  </si>
  <si>
    <t>1822</t>
  </si>
  <si>
    <t>VILA NOVA DE POIARES</t>
  </si>
  <si>
    <t>0617</t>
  </si>
  <si>
    <t>VILA POUCA DE AGUIAR</t>
  </si>
  <si>
    <t>1713</t>
  </si>
  <si>
    <t>VILA REAL</t>
  </si>
  <si>
    <t>1714</t>
  </si>
  <si>
    <t>VILA REAL DE SANTO ANTÓNIO</t>
  </si>
  <si>
    <t>0816</t>
  </si>
  <si>
    <t>VILA VELHA DE RÓDÃO</t>
  </si>
  <si>
    <t>0511</t>
  </si>
  <si>
    <t>VILA VERDE</t>
  </si>
  <si>
    <t>0313</t>
  </si>
  <si>
    <t>VILA VIÇOSA</t>
  </si>
  <si>
    <t>0714</t>
  </si>
  <si>
    <t>VIMIOSO</t>
  </si>
  <si>
    <t>0411</t>
  </si>
  <si>
    <t>VINHAIS</t>
  </si>
  <si>
    <t>0412</t>
  </si>
  <si>
    <t>VISEU</t>
  </si>
  <si>
    <t>1823</t>
  </si>
  <si>
    <t>VIZELA</t>
  </si>
  <si>
    <t>0314</t>
  </si>
  <si>
    <t>VOUZELA</t>
  </si>
  <si>
    <t>1824</t>
  </si>
  <si>
    <t>DRAP Norte</t>
  </si>
  <si>
    <t>DRAP Centro</t>
  </si>
  <si>
    <t>DRAP LVT</t>
  </si>
  <si>
    <t>DRAP Alentejo</t>
  </si>
  <si>
    <t>DRAP Algarve</t>
  </si>
  <si>
    <t>A.3.4 Melhorar a eficiência alimentar animal para redução das emissões de GEE - Bovinos de Carne</t>
  </si>
  <si>
    <t>Identificação do beneficiário</t>
  </si>
  <si>
    <t>Contacto telefónico</t>
  </si>
  <si>
    <t xml:space="preserve">Bovinos de carne (CN): </t>
  </si>
  <si>
    <r>
      <t xml:space="preserve">
3. </t>
    </r>
    <r>
      <rPr>
        <b/>
        <sz val="11"/>
        <color theme="1"/>
        <rFont val="Calibri"/>
        <family val="2"/>
        <scheme val="minor"/>
      </rPr>
      <t>CADERNO DE CAMPO</t>
    </r>
    <r>
      <rPr>
        <sz val="11"/>
        <color theme="1"/>
        <rFont val="Calibri"/>
        <family val="2"/>
        <scheme val="minor"/>
      </rPr>
      <t>: Não preencher. Tratam-se de totalizadores. Nesta folha compara-se automáticamente a dieta realizada</t>
    </r>
    <r>
      <rPr>
        <sz val="11"/>
        <rFont val="Calibri"/>
        <family val="2"/>
        <scheme val="minor"/>
      </rPr>
      <t xml:space="preserve"> (separadores 3.1, 3.2 e 3.2)</t>
    </r>
    <r>
      <rPr>
        <sz val="11"/>
        <color theme="1"/>
        <rFont val="Calibri"/>
        <family val="2"/>
        <scheme val="minor"/>
      </rPr>
      <t xml:space="preserve"> com a preconizada no Plano de Alimentação </t>
    </r>
    <r>
      <rPr>
        <sz val="11"/>
        <rFont val="Calibri"/>
        <family val="2"/>
        <scheme val="minor"/>
      </rPr>
      <t>(separador 2).</t>
    </r>
  </si>
  <si>
    <t>TOTAL (Bovinos &lt; 6 meses)</t>
  </si>
  <si>
    <t>TOTAL (Bovinos ≥ 6 meses)</t>
  </si>
  <si>
    <t>Tipo de alimento (ton MS)</t>
  </si>
  <si>
    <t>Animais
(n.º)</t>
  </si>
  <si>
    <t>(Kg/MS/animal/dia)</t>
  </si>
  <si>
    <t>Nº de animais</t>
  </si>
  <si>
    <t>(kg x nº dias x nº animais)</t>
  </si>
  <si>
    <t>Tipo de alimento (kg/MS/dia/animal)</t>
  </si>
  <si>
    <t>UFV</t>
  </si>
  <si>
    <t>NDF (ton)</t>
  </si>
  <si>
    <r>
      <t xml:space="preserve">(1) PB (%) para ração diária (88% MS) (limiares máximos): 17% (idade </t>
    </r>
    <r>
      <rPr>
        <sz val="9"/>
        <rFont val="Calibri Light (Headings)"/>
      </rPr>
      <t>≥</t>
    </r>
    <r>
      <rPr>
        <i/>
        <sz val="9"/>
        <rFont val="Calibri Light (Headings)"/>
      </rPr>
      <t xml:space="preserve">3 meses e &lt; 6 meses); 15% ( idade </t>
    </r>
    <r>
      <rPr>
        <sz val="9"/>
        <rFont val="Calibri Light (Headings)"/>
      </rPr>
      <t>≥</t>
    </r>
    <r>
      <rPr>
        <i/>
        <sz val="10.35"/>
        <rFont val="Calibri Light (Headings)"/>
      </rPr>
      <t xml:space="preserve"> </t>
    </r>
    <r>
      <rPr>
        <i/>
        <sz val="9"/>
        <rFont val="Calibri Light (Headings)"/>
      </rPr>
      <t>6 meses)</t>
    </r>
  </si>
  <si>
    <t>(2) GB (%) para ração diária (88% MS) - limiar mínimo 2%</t>
  </si>
  <si>
    <t>UFV (Unidades Forrageiras Carne)</t>
  </si>
  <si>
    <t>Fósforo na ração diária                               (% MS Ingerida)</t>
  </si>
  <si>
    <t>NDF 
(kg/MS/dia)</t>
  </si>
  <si>
    <t>Outras Forragens</t>
  </si>
  <si>
    <t>Ptotal (g/kgMS)</t>
  </si>
  <si>
    <t>PB (g/kgMS)</t>
  </si>
  <si>
    <t>GB (g/kgMS)</t>
  </si>
  <si>
    <t xml:space="preserve">Proteína Bruta (g/kgMS)
</t>
  </si>
  <si>
    <t>Gordura Bruta (g/kgMS)</t>
  </si>
  <si>
    <t>Proteina Bruta na ração diária                  (% MS Ingerida)
(1)</t>
  </si>
  <si>
    <t>Gordura Bruta na ração diária                  (% MS Ingerida)
(2)</t>
  </si>
  <si>
    <t xml:space="preserve"> Fósforo Total (g/kgMS)</t>
  </si>
  <si>
    <t>CCDR a que pertence:</t>
  </si>
  <si>
    <t>Instruções de apoio ao preenchimento Plano de alimentação e Caderno de Campo - Atualização PU 2025</t>
  </si>
  <si>
    <r>
      <t xml:space="preserve">
- Preencher unicamente </t>
    </r>
    <r>
      <rPr>
        <b/>
        <sz val="11"/>
        <rFont val="Calibri"/>
        <family val="2"/>
        <scheme val="minor"/>
      </rPr>
      <t xml:space="preserve">as células de fundo branco. </t>
    </r>
    <r>
      <rPr>
        <sz val="11"/>
        <rFont val="Calibri"/>
        <family val="2"/>
        <scheme val="minor"/>
      </rPr>
      <t>(as de fundo cinzento estão associadas a fórmulas, ou seja, são de preenchimento automático após preenchimento das células de fundo branco).</t>
    </r>
    <r>
      <rPr>
        <b/>
        <sz val="11"/>
        <rFont val="Calibri"/>
        <family val="2"/>
        <scheme val="minor"/>
      </rPr>
      <t xml:space="preserve"> 
- Os ficheiros relacionados com o Grupo Homogéneo 2 e 3 (GH2 e GH3)</t>
    </r>
    <r>
      <rPr>
        <sz val="11"/>
        <rFont val="Calibri"/>
        <family val="2"/>
        <scheme val="minor"/>
      </rPr>
      <t xml:space="preserve"> apenas devem ser preenchidos em caso de se verificar mais do que um tipo de dieta alimentar.
</t>
    </r>
    <r>
      <rPr>
        <b/>
        <sz val="11"/>
        <rFont val="Calibri"/>
        <family val="2"/>
        <scheme val="minor"/>
      </rPr>
      <t xml:space="preserve">- Para o Pedido Único de 2025, o Plano de alimentação mantém-se válido de 1 de janeiro a 31 de dezembro de 2025.
- O Caderno de campo deve estar atualizado e deve ser preenchido todos os meses com base no efetivo  que se encontra na exploração e no alimento disponibilizado em cada um dos meses. Consequentemente, o Caderno de campo não pode ser preenchido, previamente, para todo o ano a que respeita a candidatura.
</t>
    </r>
  </si>
  <si>
    <r>
      <rPr>
        <b/>
        <sz val="11"/>
        <color theme="1"/>
        <rFont val="Calibri"/>
        <family val="2"/>
        <scheme val="minor"/>
      </rPr>
      <t xml:space="preserve">
Estrutura do formulário</t>
    </r>
    <r>
      <rPr>
        <sz val="11"/>
        <color theme="1"/>
        <rFont val="Calibri"/>
        <family val="2"/>
        <scheme val="minor"/>
      </rPr>
      <t xml:space="preserve">: 
</t>
    </r>
    <r>
      <rPr>
        <sz val="11"/>
        <rFont val="Calibri"/>
        <family val="2"/>
        <scheme val="minor"/>
      </rPr>
      <t xml:space="preserve">1. Identificação do beneficiário e da exploração (a cinzento) </t>
    </r>
    <r>
      <rPr>
        <sz val="11"/>
        <color theme="1"/>
        <rFont val="Calibri"/>
        <family val="2"/>
        <scheme val="minor"/>
      </rPr>
      <t xml:space="preserve">
2. PA - Plano de Alimentação, associado a fichas de registo por grupo homogéneo - Ficheiro 2.1, 2.2, 2.3 (a laranja)
3. CC - Caderno de campo, associado a fichas de registo, por grupo homogéneo - Ficheiro 3.1, 3.2, 3.3 (a verde)
</t>
    </r>
  </si>
  <si>
    <r>
      <t xml:space="preserve">
2. </t>
    </r>
    <r>
      <rPr>
        <b/>
        <sz val="11"/>
        <color theme="1"/>
        <rFont val="Calibri"/>
        <family val="2"/>
        <scheme val="minor"/>
      </rPr>
      <t>PLANO DE ALIMENTAÇÃO</t>
    </r>
    <r>
      <rPr>
        <sz val="11"/>
        <color theme="1"/>
        <rFont val="Calibri"/>
        <family val="2"/>
        <scheme val="minor"/>
      </rPr>
      <t xml:space="preserve">: preencher apenas os quadros 2.1 e 2.3. (fundo branco)
</t>
    </r>
    <r>
      <rPr>
        <b/>
        <sz val="11"/>
        <color theme="1"/>
        <rFont val="Calibri"/>
        <family val="2"/>
        <scheme val="minor"/>
      </rPr>
      <t>Q</t>
    </r>
    <r>
      <rPr>
        <b/>
        <sz val="11"/>
        <rFont val="Calibri"/>
        <family val="2"/>
        <scheme val="minor"/>
      </rPr>
      <t>uadro 2.1</t>
    </r>
    <r>
      <rPr>
        <sz val="11"/>
        <rFont val="Calibri"/>
        <family val="2"/>
        <scheme val="minor"/>
      </rPr>
      <t xml:space="preserve"> - Registar a produção forrageira decorrente do plano forrageiro da exploração - de preenchimento apenas quando exista Plano Forrageiro da Exploração.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Quadro 2.3 </t>
    </r>
    <r>
      <rPr>
        <sz val="11"/>
        <color theme="1"/>
        <rFont val="Calibri"/>
        <family val="2"/>
        <scheme val="minor"/>
      </rPr>
      <t xml:space="preserve">- Identificar os grupos pecuários homogéneos em termos do tipo de dieta alimentar e raça (ex: aleitantes, engorda, recria, em pastoreio).
</t>
    </r>
  </si>
  <si>
    <r>
      <t xml:space="preserve">
2.1. </t>
    </r>
    <r>
      <rPr>
        <b/>
        <sz val="11"/>
        <color theme="1"/>
        <rFont val="Calibri"/>
        <family val="2"/>
        <scheme val="minor"/>
      </rPr>
      <t>P</t>
    </r>
    <r>
      <rPr>
        <b/>
        <sz val="11"/>
        <rFont val="Calibri"/>
        <family val="2"/>
        <scheme val="minor"/>
      </rPr>
      <t xml:space="preserve">A_Grupo homogéneo:  </t>
    </r>
    <r>
      <rPr>
        <sz val="11"/>
        <rFont val="Calibri"/>
        <family val="2"/>
        <scheme val="minor"/>
      </rPr>
      <t xml:space="preserve">preencher quadros 1, 2 e 4  (células de fundo branco): 
</t>
    </r>
    <r>
      <rPr>
        <b/>
        <sz val="11"/>
        <rFont val="Calibri"/>
        <family val="2"/>
        <scheme val="minor"/>
      </rPr>
      <t>Quadro 1</t>
    </r>
    <r>
      <rPr>
        <sz val="11"/>
        <rFont val="Calibri"/>
        <family val="2"/>
        <scheme val="minor"/>
      </rPr>
      <t xml:space="preserve"> – Preencher o número de animais por classe de efetivo e o número de dias que está na exploração a ser alimentado.
</t>
    </r>
    <r>
      <rPr>
        <b/>
        <sz val="11"/>
        <rFont val="Calibri"/>
        <family val="2"/>
        <scheme val="minor"/>
      </rPr>
      <t>Quadro 2</t>
    </r>
    <r>
      <rPr>
        <sz val="11"/>
        <rFont val="Calibri"/>
        <family val="2"/>
        <scheme val="minor"/>
      </rPr>
      <t xml:space="preserve"> – Preencher para cada classe identificada no quadro 1 as necessidades nutricionais do efetivo: Ingestão de matéria seca (MS), energia (UFV - Unidades Forrageiras Carne), Proteína Bruta e NDF por dia e por animal. No mesmo quadro caracterizar nutricionalmente os alimentos grosseiros utilizados na dieta em termos de Fósforo Total, Proteína Bruta e Gordura Bruta em g/kg/MS. Indicar ainda no mesmo quadro  o(s) tipo (s)  de alimentos que constituem a ração diária em Kg/MS/animal/dia.
</t>
    </r>
    <r>
      <rPr>
        <b/>
        <sz val="11"/>
        <rFont val="Calibri"/>
        <family val="2"/>
        <scheme val="minor"/>
      </rPr>
      <t>Quadro 4</t>
    </r>
    <r>
      <rPr>
        <sz val="11"/>
        <rFont val="Calibri"/>
        <family val="2"/>
        <scheme val="minor"/>
      </rPr>
      <t xml:space="preserve"> – Preencher os teores de Proteina Bruta, de Gordura Bruta e de Fósforo Total do alimento composto, em g/kgMS, fornecido a cada classe de efetivo e registar (assinalar com x); qual ou quais os aditivos da categoria dos aditivos nutritivos, zootécnicos que este contém (a partir do rótulo alimento composto, que deverá ser guardado pelo beneficiário, junto do ficheiro).
</t>
    </r>
  </si>
  <si>
    <r>
      <rPr>
        <b/>
        <sz val="11"/>
        <rFont val="Calibri"/>
        <family val="2"/>
        <scheme val="minor"/>
      </rPr>
      <t xml:space="preserve">
3.1  CC_GH1: 
</t>
    </r>
    <r>
      <rPr>
        <sz val="11"/>
        <rFont val="Calibri"/>
        <family val="2"/>
        <scheme val="minor"/>
      </rPr>
      <t xml:space="preserve">Os registos discriminados dos alimentos devem ser efetuados mensalmente, nos quadros do lado direito (fundo branco), de acordo com o que foi administrado a cada classe de efetivo. 
Os rótulos dos alimentos compostos devem ser registados no quadro da esquerda, do mês a que diz respeito (fundo branco). Simultaneamente, no mesmo quadro, deverá Indicar-se, sempre que presente(s), o número de identificação do(s) aditivo(s) da categoria dos aditivos zootécnicos ao abrigo do anexo I do Regulamento (CE) n.º 1831/2003.
Preencher mensalmente, para cada classe de efetivo:
- o número de animais;
- o número de dias em dieta nesse mês.
- a quantidade que é fornecida dos alimentos que compõem a </t>
    </r>
    <r>
      <rPr>
        <b/>
        <sz val="11"/>
        <rFont val="Calibri"/>
        <family val="2"/>
        <scheme val="minor"/>
      </rPr>
      <t>ração diária (dieta)</t>
    </r>
    <r>
      <rPr>
        <sz val="11"/>
        <rFont val="Calibri"/>
        <family val="2"/>
        <scheme val="minor"/>
      </rPr>
      <t xml:space="preserve"> (kg MS/dia/animal).
</t>
    </r>
  </si>
  <si>
    <r>
      <rPr>
        <b/>
        <sz val="11"/>
        <color theme="1"/>
        <rFont val="Calibri"/>
        <family val="2"/>
        <scheme val="minor"/>
      </rPr>
      <t>3.2 e 3.3 CC GH 2 e 3</t>
    </r>
    <r>
      <rPr>
        <sz val="11"/>
        <color theme="1"/>
        <rFont val="Calibri"/>
        <family val="2"/>
        <scheme val="minor"/>
      </rPr>
      <t xml:space="preserve"> - Procedimento semelhante ao 3.1, caso haja mais do que um grupo homogéneo.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</si>
</sst>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"/>
    <numFmt numFmtId="166" formatCode="0.000"/>
  </numFmts>
  <fonts count="36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.35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2E74B5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i/>
      <sz val="9"/>
      <name val="Calibri Light (Headings)"/>
    </font>
    <font>
      <sz val="9"/>
      <name val="Calibri Light (Headings)"/>
    </font>
    <font>
      <i/>
      <sz val="10.35"/>
      <name val="Calibri Light (Headings)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gray125">
        <bgColor theme="0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7" fillId="0" borderId="0"/>
  </cellStyleXfs>
  <cellXfs count="238">
    <xf numFmtId="0" fontId="0" fillId="0" borderId="0" xfId="0"/>
    <xf numFmtId="0" fontId="0" fillId="0" borderId="18" xfId="0" applyBorder="1" applyAlignment="1">
      <alignment vertical="center" wrapText="1"/>
    </xf>
    <xf numFmtId="0" fontId="0" fillId="8" borderId="18" xfId="0" applyFill="1" applyBorder="1" applyAlignment="1">
      <alignment vertical="center" wrapText="1"/>
    </xf>
    <xf numFmtId="0" fontId="9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2" fillId="6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right" vertical="center" wrapText="1"/>
      <protection hidden="1"/>
    </xf>
    <xf numFmtId="0" fontId="1" fillId="7" borderId="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9" fontId="0" fillId="6" borderId="0" xfId="0" applyNumberFormat="1" applyFill="1" applyProtection="1">
      <protection hidden="1"/>
    </xf>
    <xf numFmtId="9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0" fontId="7" fillId="5" borderId="4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18" fillId="0" borderId="18" xfId="0" applyFont="1" applyBorder="1" applyAlignment="1">
      <alignment horizontal="center" vertical="center" wrapText="1"/>
    </xf>
    <xf numFmtId="0" fontId="0" fillId="3" borderId="19" xfId="0" applyFill="1" applyBorder="1" applyAlignment="1" applyProtection="1">
      <alignment horizontal="right" vertical="center" wrapText="1"/>
      <protection hidden="1"/>
    </xf>
    <xf numFmtId="0" fontId="0" fillId="3" borderId="21" xfId="0" applyFill="1" applyBorder="1" applyAlignment="1" applyProtection="1">
      <alignment horizontal="right" vertical="center" wrapText="1"/>
      <protection hidden="1"/>
    </xf>
    <xf numFmtId="0" fontId="0" fillId="3" borderId="21" xfId="0" applyFill="1" applyBorder="1" applyAlignment="1" applyProtection="1">
      <alignment horizontal="right" vertical="center" wrapText="1" indent="1"/>
      <protection hidden="1"/>
    </xf>
    <xf numFmtId="0" fontId="7" fillId="3" borderId="21" xfId="0" applyFont="1" applyFill="1" applyBorder="1" applyAlignment="1" applyProtection="1">
      <alignment vertical="center" wrapText="1"/>
      <protection hidden="1"/>
    </xf>
    <xf numFmtId="0" fontId="7" fillId="3" borderId="19" xfId="0" applyFont="1" applyFill="1" applyBorder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6" borderId="0" xfId="0" applyFont="1" applyFill="1" applyAlignment="1" applyProtection="1">
      <alignment vertical="center" wrapText="1"/>
      <protection hidden="1"/>
    </xf>
    <xf numFmtId="0" fontId="7" fillId="0" borderId="3" xfId="0" applyFont="1" applyBorder="1" applyAlignment="1" applyProtection="1">
      <alignment horizontal="left" vertical="center" wrapText="1" indent="2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19" fillId="0" borderId="0" xfId="0" applyFont="1" applyAlignment="1" applyProtection="1">
      <alignment horizontal="left" vertical="center" indent="5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hidden="1"/>
    </xf>
    <xf numFmtId="0" fontId="2" fillId="0" borderId="0" xfId="0" applyFont="1"/>
    <xf numFmtId="0" fontId="7" fillId="5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5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left" vertical="center" wrapText="1" indent="1"/>
      <protection hidden="1"/>
    </xf>
    <xf numFmtId="0" fontId="15" fillId="0" borderId="10" xfId="0" applyFont="1" applyBorder="1" applyAlignment="1" applyProtection="1">
      <alignment horizontal="right" vertical="center" wrapText="1"/>
      <protection hidden="1"/>
    </xf>
    <xf numFmtId="0" fontId="15" fillId="0" borderId="3" xfId="0" applyFont="1" applyBorder="1" applyAlignment="1" applyProtection="1">
      <alignment horizontal="right"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15" fillId="0" borderId="10" xfId="0" applyFont="1" applyBorder="1" applyAlignment="1" applyProtection="1">
      <alignment horizontal="right" vertical="center" wrapText="1" indent="2"/>
      <protection hidden="1"/>
    </xf>
    <xf numFmtId="0" fontId="15" fillId="0" borderId="3" xfId="0" applyFont="1" applyBorder="1" applyAlignment="1" applyProtection="1">
      <alignment horizontal="right" vertical="center" wrapText="1" indent="2"/>
      <protection hidden="1"/>
    </xf>
    <xf numFmtId="0" fontId="0" fillId="0" borderId="0" xfId="0" applyAlignment="1" applyProtection="1">
      <alignment horizontal="center"/>
      <protection hidden="1"/>
    </xf>
    <xf numFmtId="0" fontId="7" fillId="4" borderId="11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Border="1" applyProtection="1"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23" fillId="0" borderId="7" xfId="0" applyFont="1" applyBorder="1" applyAlignment="1" applyProtection="1">
      <alignment horizontal="right"/>
      <protection hidden="1"/>
    </xf>
    <xf numFmtId="0" fontId="9" fillId="0" borderId="15" xfId="0" applyFont="1" applyBorder="1" applyAlignment="1" applyProtection="1">
      <alignment horizontal="right"/>
      <protection hidden="1"/>
    </xf>
    <xf numFmtId="0" fontId="9" fillId="0" borderId="7" xfId="0" applyFont="1" applyBorder="1" applyAlignment="1" applyProtection="1">
      <alignment horizontal="left"/>
      <protection hidden="1"/>
    </xf>
    <xf numFmtId="0" fontId="24" fillId="0" borderId="7" xfId="0" applyFont="1" applyBorder="1" applyAlignment="1" applyProtection="1">
      <alignment horizontal="right"/>
      <protection hidden="1"/>
    </xf>
    <xf numFmtId="0" fontId="24" fillId="0" borderId="15" xfId="0" applyFont="1" applyBorder="1" applyAlignment="1" applyProtection="1">
      <alignment horizontal="right"/>
      <protection hidden="1"/>
    </xf>
    <xf numFmtId="0" fontId="8" fillId="0" borderId="14" xfId="0" applyFont="1" applyBorder="1" applyAlignment="1" applyProtection="1">
      <alignment horizontal="left"/>
      <protection hidden="1"/>
    </xf>
    <xf numFmtId="0" fontId="25" fillId="0" borderId="0" xfId="0" applyFont="1" applyProtection="1">
      <protection hidden="1"/>
    </xf>
    <xf numFmtId="166" fontId="0" fillId="6" borderId="0" xfId="0" applyNumberFormat="1" applyFill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right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hidden="1"/>
    </xf>
    <xf numFmtId="0" fontId="28" fillId="10" borderId="23" xfId="2" applyFont="1" applyFill="1" applyBorder="1" applyAlignment="1">
      <alignment horizontal="center"/>
    </xf>
    <xf numFmtId="0" fontId="28" fillId="0" borderId="24" xfId="2" applyFont="1" applyBorder="1" applyAlignment="1">
      <alignment wrapText="1"/>
    </xf>
    <xf numFmtId="0" fontId="0" fillId="3" borderId="21" xfId="0" quotePrefix="1" applyFill="1" applyBorder="1" applyAlignment="1" applyProtection="1">
      <alignment horizontal="right" vertical="center" wrapText="1"/>
      <protection hidden="1"/>
    </xf>
    <xf numFmtId="0" fontId="0" fillId="3" borderId="5" xfId="0" applyFill="1" applyBorder="1" applyAlignment="1" applyProtection="1">
      <alignment horizontal="right" vertical="center" wrapText="1" indent="2"/>
      <protection hidden="1"/>
    </xf>
    <xf numFmtId="0" fontId="0" fillId="3" borderId="12" xfId="0" applyFill="1" applyBorder="1" applyAlignment="1" applyProtection="1">
      <alignment horizontal="right" vertical="center" wrapText="1" indent="2"/>
      <protection hidden="1"/>
    </xf>
    <xf numFmtId="0" fontId="0" fillId="3" borderId="5" xfId="0" applyFill="1" applyBorder="1" applyAlignment="1" applyProtection="1">
      <alignment horizontal="right" indent="3"/>
      <protection hidden="1"/>
    </xf>
    <xf numFmtId="0" fontId="0" fillId="3" borderId="12" xfId="0" applyFill="1" applyBorder="1" applyAlignment="1" applyProtection="1">
      <alignment horizontal="right" indent="3"/>
      <protection hidden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31" fillId="5" borderId="28" xfId="0" applyNumberFormat="1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32" fillId="3" borderId="28" xfId="0" applyFont="1" applyFill="1" applyBorder="1" applyAlignment="1">
      <alignment horizontal="center" vertical="center" wrapText="1"/>
    </xf>
    <xf numFmtId="0" fontId="2" fillId="6" borderId="0" xfId="0" applyFont="1" applyFill="1"/>
    <xf numFmtId="0" fontId="7" fillId="3" borderId="4" xfId="0" applyFont="1" applyFill="1" applyBorder="1" applyAlignment="1">
      <alignment vertical="center" wrapText="1"/>
    </xf>
    <xf numFmtId="0" fontId="0" fillId="3" borderId="1" xfId="0" applyFill="1" applyBorder="1"/>
    <xf numFmtId="0" fontId="7" fillId="3" borderId="4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right" vertical="center" wrapText="1" indent="2"/>
    </xf>
    <xf numFmtId="0" fontId="0" fillId="3" borderId="0" xfId="0" applyFill="1" applyAlignment="1">
      <alignment horizontal="right" vertical="center" wrapText="1" indent="2"/>
    </xf>
    <xf numFmtId="9" fontId="0" fillId="3" borderId="3" xfId="1" applyFont="1" applyFill="1" applyBorder="1" applyAlignment="1" applyProtection="1">
      <alignment horizontal="right" vertical="center" wrapText="1" indent="2"/>
    </xf>
    <xf numFmtId="0" fontId="0" fillId="3" borderId="5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5" xfId="0" applyFill="1" applyBorder="1" applyAlignment="1">
      <alignment horizontal="right" vertical="center" wrapText="1" indent="2"/>
    </xf>
    <xf numFmtId="0" fontId="0" fillId="3" borderId="12" xfId="0" applyFill="1" applyBorder="1" applyAlignment="1">
      <alignment horizontal="right" vertical="center" wrapText="1" indent="2"/>
    </xf>
    <xf numFmtId="0" fontId="0" fillId="3" borderId="4" xfId="0" applyFill="1" applyBorder="1" applyAlignment="1">
      <alignment vertical="center" wrapText="1"/>
    </xf>
    <xf numFmtId="0" fontId="0" fillId="3" borderId="10" xfId="0" applyFill="1" applyBorder="1" applyAlignment="1">
      <alignment horizontal="right" indent="3"/>
    </xf>
    <xf numFmtId="0" fontId="0" fillId="3" borderId="0" xfId="0" applyFill="1" applyAlignment="1">
      <alignment horizontal="right" indent="3"/>
    </xf>
    <xf numFmtId="9" fontId="0" fillId="3" borderId="3" xfId="1" applyFont="1" applyFill="1" applyBorder="1" applyAlignment="1" applyProtection="1">
      <alignment horizontal="right" indent="3"/>
    </xf>
    <xf numFmtId="0" fontId="0" fillId="3" borderId="5" xfId="0" applyFill="1" applyBorder="1" applyAlignment="1">
      <alignment horizontal="right" indent="3"/>
    </xf>
    <xf numFmtId="0" fontId="0" fillId="3" borderId="12" xfId="0" applyFill="1" applyBorder="1" applyAlignment="1">
      <alignment horizontal="right" indent="3"/>
    </xf>
    <xf numFmtId="0" fontId="7" fillId="3" borderId="10" xfId="0" applyFont="1" applyFill="1" applyBorder="1" applyAlignment="1">
      <alignment horizontal="right" indent="3"/>
    </xf>
    <xf numFmtId="9" fontId="0" fillId="3" borderId="5" xfId="1" applyFont="1" applyFill="1" applyBorder="1" applyAlignment="1" applyProtection="1">
      <alignment horizontal="right" indent="3"/>
    </xf>
    <xf numFmtId="9" fontId="0" fillId="3" borderId="12" xfId="1" applyFont="1" applyFill="1" applyBorder="1" applyAlignment="1" applyProtection="1">
      <alignment horizontal="right" indent="3"/>
    </xf>
    <xf numFmtId="165" fontId="0" fillId="3" borderId="10" xfId="1" applyNumberFormat="1" applyFont="1" applyFill="1" applyBorder="1" applyAlignment="1" applyProtection="1">
      <alignment horizontal="right" indent="3"/>
    </xf>
    <xf numFmtId="165" fontId="0" fillId="3" borderId="0" xfId="1" applyNumberFormat="1" applyFont="1" applyFill="1" applyBorder="1" applyAlignment="1" applyProtection="1">
      <alignment horizontal="right" indent="3"/>
    </xf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6" xfId="0" applyFill="1" applyBorder="1"/>
    <xf numFmtId="0" fontId="0" fillId="3" borderId="10" xfId="0" applyFill="1" applyBorder="1"/>
    <xf numFmtId="0" fontId="0" fillId="3" borderId="11" xfId="0" applyFill="1" applyBorder="1"/>
    <xf numFmtId="9" fontId="0" fillId="3" borderId="4" xfId="1" applyFont="1" applyFill="1" applyBorder="1" applyProtection="1"/>
    <xf numFmtId="9" fontId="0" fillId="3" borderId="6" xfId="1" applyFont="1" applyFill="1" applyBorder="1" applyProtection="1"/>
    <xf numFmtId="9" fontId="0" fillId="3" borderId="11" xfId="1" applyFont="1" applyFill="1" applyBorder="1" applyProtection="1"/>
    <xf numFmtId="0" fontId="32" fillId="6" borderId="28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>
      <alignment horizontal="center"/>
    </xf>
    <xf numFmtId="0" fontId="8" fillId="5" borderId="15" xfId="0" applyFont="1" applyFill="1" applyBorder="1" applyAlignment="1" applyProtection="1">
      <alignment vertical="center" wrapText="1"/>
      <protection hidden="1"/>
    </xf>
    <xf numFmtId="0" fontId="17" fillId="5" borderId="13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vertical="center" wrapText="1"/>
    </xf>
    <xf numFmtId="0" fontId="33" fillId="12" borderId="0" xfId="0" applyFont="1" applyFill="1" applyAlignment="1">
      <alignment horizontal="left" vertical="center"/>
    </xf>
    <xf numFmtId="0" fontId="6" fillId="12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 wrapText="1"/>
    </xf>
    <xf numFmtId="0" fontId="2" fillId="6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6" borderId="18" xfId="0" applyFill="1" applyBorder="1" applyAlignment="1">
      <alignment vertical="center" wrapText="1"/>
    </xf>
    <xf numFmtId="2" fontId="2" fillId="1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9" fillId="6" borderId="18" xfId="0" applyFont="1" applyFill="1" applyBorder="1" applyAlignment="1">
      <alignment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6" borderId="16" xfId="0" applyFill="1" applyBorder="1" applyAlignment="1" applyProtection="1">
      <alignment vertical="center" wrapText="1"/>
      <protection locked="0"/>
    </xf>
    <xf numFmtId="0" fontId="0" fillId="6" borderId="20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hidden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6" borderId="17" xfId="0" applyFont="1" applyFill="1" applyBorder="1" applyAlignment="1" applyProtection="1">
      <alignment horizontal="center" vertical="center" wrapText="1"/>
      <protection locked="0"/>
    </xf>
    <xf numFmtId="0" fontId="7" fillId="6" borderId="22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hidden="1"/>
    </xf>
    <xf numFmtId="0" fontId="7" fillId="0" borderId="16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164" fontId="0" fillId="0" borderId="17" xfId="0" applyNumberFormat="1" applyBorder="1" applyAlignment="1" applyProtection="1">
      <alignment horizontal="center" vertical="center" wrapText="1"/>
      <protection locked="0"/>
    </xf>
    <xf numFmtId="164" fontId="0" fillId="0" borderId="22" xfId="0" applyNumberFormat="1" applyBorder="1" applyAlignment="1" applyProtection="1">
      <alignment horizontal="center" vertical="center" wrapText="1"/>
      <protection locked="0"/>
    </xf>
    <xf numFmtId="0" fontId="7" fillId="9" borderId="25" xfId="0" applyFont="1" applyFill="1" applyBorder="1" applyAlignment="1" applyProtection="1">
      <alignment horizontal="left" vertical="center" wrapText="1" indent="1"/>
      <protection hidden="1"/>
    </xf>
    <xf numFmtId="0" fontId="7" fillId="9" borderId="26" xfId="0" applyFont="1" applyFill="1" applyBorder="1" applyAlignment="1" applyProtection="1">
      <alignment horizontal="left" vertical="center" wrapText="1" indent="1"/>
      <protection hidden="1"/>
    </xf>
    <xf numFmtId="0" fontId="7" fillId="9" borderId="27" xfId="0" applyFont="1" applyFill="1" applyBorder="1" applyAlignment="1" applyProtection="1">
      <alignment horizontal="left" vertical="center" wrapText="1" indent="1"/>
      <protection hidden="1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center"/>
      <protection hidden="1"/>
    </xf>
    <xf numFmtId="0" fontId="0" fillId="6" borderId="17" xfId="0" applyFill="1" applyBorder="1" applyAlignment="1" applyProtection="1">
      <alignment vertical="center" wrapText="1"/>
      <protection locked="0"/>
    </xf>
    <xf numFmtId="0" fontId="0" fillId="6" borderId="22" xfId="0" applyFill="1" applyBorder="1" applyAlignment="1" applyProtection="1">
      <alignment vertical="center" wrapText="1"/>
      <protection locked="0"/>
    </xf>
    <xf numFmtId="0" fontId="7" fillId="9" borderId="21" xfId="0" applyFont="1" applyFill="1" applyBorder="1" applyAlignment="1" applyProtection="1">
      <alignment horizontal="left" vertical="center" wrapText="1" indent="1"/>
      <protection hidden="1"/>
    </xf>
    <xf numFmtId="0" fontId="7" fillId="9" borderId="17" xfId="0" applyFont="1" applyFill="1" applyBorder="1" applyAlignment="1" applyProtection="1">
      <alignment horizontal="left" vertical="center" wrapText="1" indent="1"/>
      <protection hidden="1"/>
    </xf>
    <xf numFmtId="0" fontId="7" fillId="9" borderId="22" xfId="0" applyFont="1" applyFill="1" applyBorder="1" applyAlignment="1" applyProtection="1">
      <alignment horizontal="left" vertical="center" wrapText="1" indent="1"/>
      <protection hidden="1"/>
    </xf>
    <xf numFmtId="0" fontId="7" fillId="9" borderId="19" xfId="0" applyFont="1" applyFill="1" applyBorder="1" applyAlignment="1" applyProtection="1">
      <alignment horizontal="left" vertical="center" wrapText="1" indent="1"/>
      <protection hidden="1"/>
    </xf>
    <xf numFmtId="0" fontId="7" fillId="9" borderId="16" xfId="0" applyFont="1" applyFill="1" applyBorder="1" applyAlignment="1" applyProtection="1">
      <alignment horizontal="left" vertical="center" wrapText="1" indent="1"/>
      <protection hidden="1"/>
    </xf>
    <xf numFmtId="0" fontId="7" fillId="9" borderId="20" xfId="0" applyFont="1" applyFill="1" applyBorder="1" applyAlignment="1" applyProtection="1">
      <alignment horizontal="left" vertical="center" wrapText="1" indent="1"/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left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7" fillId="5" borderId="11" xfId="0" applyFont="1" applyFill="1" applyBorder="1" applyAlignment="1" applyProtection="1">
      <alignment horizontal="center" vertical="center" wrapText="1"/>
      <protection hidden="1"/>
    </xf>
    <xf numFmtId="0" fontId="7" fillId="5" borderId="5" xfId="0" applyFont="1" applyFill="1" applyBorder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8" fillId="12" borderId="5" xfId="0" applyFont="1" applyFill="1" applyBorder="1" applyAlignment="1" applyProtection="1">
      <alignment horizontal="center" vertical="center" wrapText="1"/>
      <protection hidden="1"/>
    </xf>
    <xf numFmtId="0" fontId="8" fillId="12" borderId="3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5" xfId="0" applyFont="1" applyFill="1" applyBorder="1" applyAlignment="1" applyProtection="1">
      <alignment horizontal="center" vertical="center" wrapText="1"/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7" fillId="5" borderId="4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17" fillId="5" borderId="13" xfId="0" applyFont="1" applyFill="1" applyBorder="1" applyAlignment="1" applyProtection="1">
      <alignment horizontal="center" vertical="center" wrapText="1"/>
      <protection hidden="1"/>
    </xf>
    <xf numFmtId="0" fontId="17" fillId="5" borderId="4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 applyProtection="1">
      <alignment horizontal="center" vertical="center" wrapText="1"/>
      <protection hidden="1"/>
    </xf>
    <xf numFmtId="0" fontId="7" fillId="12" borderId="10" xfId="0" applyFont="1" applyFill="1" applyBorder="1" applyAlignment="1" applyProtection="1">
      <alignment horizontal="center" vertical="center" wrapText="1"/>
      <protection hidden="1"/>
    </xf>
    <xf numFmtId="0" fontId="7" fillId="12" borderId="3" xfId="0" applyFont="1" applyFill="1" applyBorder="1" applyAlignment="1" applyProtection="1">
      <alignment horizontal="center" vertical="center" wrapText="1"/>
      <protection hidden="1"/>
    </xf>
    <xf numFmtId="0" fontId="8" fillId="12" borderId="10" xfId="0" applyFont="1" applyFill="1" applyBorder="1" applyAlignment="1" applyProtection="1">
      <alignment horizontal="center" vertical="center" wrapText="1"/>
      <protection hidden="1"/>
    </xf>
    <xf numFmtId="0" fontId="7" fillId="4" borderId="5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0" fillId="4" borderId="13" xfId="0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14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6" xfId="0" applyFont="1" applyFill="1" applyBorder="1" applyAlignment="1" applyProtection="1">
      <alignment horizontal="center" vertical="center" wrapText="1"/>
      <protection hidden="1"/>
    </xf>
    <xf numFmtId="0" fontId="22" fillId="4" borderId="5" xfId="0" applyFont="1" applyFill="1" applyBorder="1" applyAlignment="1" applyProtection="1">
      <alignment horizontal="center" vertical="center" wrapText="1"/>
      <protection hidden="1"/>
    </xf>
    <xf numFmtId="0" fontId="22" fillId="4" borderId="10" xfId="0" applyFont="1" applyFill="1" applyBorder="1" applyAlignment="1" applyProtection="1">
      <alignment horizontal="center" vertical="center" wrapText="1"/>
      <protection hidden="1"/>
    </xf>
    <xf numFmtId="0" fontId="22" fillId="4" borderId="3" xfId="0" applyFont="1" applyFill="1" applyBorder="1" applyAlignment="1" applyProtection="1">
      <alignment horizontal="center" vertical="center" wrapText="1"/>
      <protection hidden="1"/>
    </xf>
    <xf numFmtId="0" fontId="0" fillId="4" borderId="15" xfId="0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horizontal="center"/>
      <protection hidden="1"/>
    </xf>
  </cellXfs>
  <cellStyles count="3">
    <cellStyle name="Normal" xfId="0" builtinId="0"/>
    <cellStyle name="Normal_aux" xfId="2" xr:uid="{00000000-0005-0000-0000-000001000000}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A11"/>
  <sheetViews>
    <sheetView showGridLines="0" tabSelected="1" zoomScaleNormal="100" zoomScalePageLayoutView="85" workbookViewId="0"/>
  </sheetViews>
  <sheetFormatPr defaultRowHeight="15"/>
  <cols>
    <col min="1" max="1" width="251.5703125" customWidth="1"/>
  </cols>
  <sheetData>
    <row r="1" spans="1:1" ht="37.5" customHeight="1">
      <c r="A1" s="28" t="s">
        <v>706</v>
      </c>
    </row>
    <row r="2" spans="1:1" ht="40.5" customHeight="1">
      <c r="A2" s="28" t="s">
        <v>736</v>
      </c>
    </row>
    <row r="3" spans="1:1" ht="97.5" customHeight="1">
      <c r="A3" s="145" t="s">
        <v>737</v>
      </c>
    </row>
    <row r="4" spans="1:1" ht="81" customHeight="1">
      <c r="A4" s="1" t="s">
        <v>738</v>
      </c>
    </row>
    <row r="5" spans="1:1">
      <c r="A5" s="2" t="s">
        <v>106</v>
      </c>
    </row>
    <row r="6" spans="1:1" ht="70.5" customHeight="1">
      <c r="A6" s="146" t="s">
        <v>739</v>
      </c>
    </row>
    <row r="7" spans="1:1" ht="111" customHeight="1">
      <c r="A7" s="143" t="s">
        <v>740</v>
      </c>
    </row>
    <row r="8" spans="1:1">
      <c r="A8" s="143" t="s">
        <v>107</v>
      </c>
    </row>
    <row r="9" spans="1:1" ht="30">
      <c r="A9" s="143" t="s">
        <v>710</v>
      </c>
    </row>
    <row r="10" spans="1:1" ht="140.25" customHeight="1">
      <c r="A10" s="147" t="s">
        <v>741</v>
      </c>
    </row>
    <row r="11" spans="1:1">
      <c r="A11" s="143" t="s">
        <v>742</v>
      </c>
    </row>
  </sheetData>
  <pageMargins left="0.70866141732283472" right="0.70866141732283472" top="1.9685039370078741" bottom="0.74803149606299213" header="0.31496062992125984" footer="0.31496062992125984"/>
  <pageSetup paperSize="8" scale="95" orientation="portrait" r:id="rId1"/>
  <headerFooter>
    <oddHeader xml:space="preserve">&amp;L&amp;G&amp;C
&amp;24Plano de Alimentação e Caderno de Campo
</oddHeader>
    <oddFooter>&amp;C&amp;G</oddFooter>
  </headerFooter>
  <rowBreaks count="1" manualBreakCount="1">
    <brk id="8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N198"/>
  <sheetViews>
    <sheetView showGridLines="0" zoomScale="80" zoomScaleNormal="80" zoomScalePageLayoutView="80" workbookViewId="0">
      <selection activeCell="B8" sqref="B8"/>
    </sheetView>
  </sheetViews>
  <sheetFormatPr defaultColWidth="9.140625" defaultRowHeight="15"/>
  <cols>
    <col min="1" max="1" width="43.42578125" style="19" customWidth="1"/>
    <col min="2" max="5" width="20.140625" style="19" customWidth="1"/>
    <col min="6" max="6" width="57.42578125" style="19" customWidth="1"/>
    <col min="7" max="7" width="3.5703125" style="19" customWidth="1"/>
    <col min="8" max="8" width="41.5703125" style="19" customWidth="1"/>
    <col min="9" max="9" width="10.85546875" style="19" customWidth="1"/>
    <col min="10" max="10" width="12.140625" style="19" customWidth="1"/>
    <col min="11" max="14" width="16.140625" style="19" customWidth="1"/>
    <col min="15" max="16384" width="9.140625" style="19"/>
  </cols>
  <sheetData>
    <row r="1" spans="1:6" ht="15.75" thickBot="1"/>
    <row r="2" spans="1:6" ht="18" thickBot="1">
      <c r="A2" s="45" t="s">
        <v>14</v>
      </c>
      <c r="B2" s="233">
        <f>+'2.2.PA_GH2'!B2:J2</f>
        <v>0</v>
      </c>
      <c r="C2" s="234"/>
      <c r="D2" s="234"/>
      <c r="E2" s="234"/>
      <c r="F2" s="235"/>
    </row>
    <row r="3" spans="1:6">
      <c r="A3" s="23"/>
      <c r="B3" s="24"/>
      <c r="C3" s="24"/>
      <c r="D3" s="24"/>
      <c r="E3" s="24"/>
      <c r="F3" s="24"/>
    </row>
    <row r="4" spans="1:6" ht="15.75" thickBot="1">
      <c r="A4" s="5" t="s">
        <v>126</v>
      </c>
      <c r="B4" s="59"/>
      <c r="C4" s="59"/>
      <c r="D4" s="59"/>
      <c r="E4" s="59"/>
      <c r="F4" s="59"/>
    </row>
    <row r="5" spans="1:6">
      <c r="A5" s="216"/>
      <c r="B5" s="223" t="s">
        <v>105</v>
      </c>
      <c r="C5" s="224"/>
      <c r="D5" s="224"/>
      <c r="E5" s="225"/>
      <c r="F5" s="226" t="s">
        <v>34</v>
      </c>
    </row>
    <row r="6" spans="1:6" ht="15.75" customHeight="1" thickBot="1">
      <c r="A6" s="217"/>
      <c r="B6" s="229" t="s">
        <v>717</v>
      </c>
      <c r="C6" s="220"/>
      <c r="D6" s="220"/>
      <c r="E6" s="221"/>
      <c r="F6" s="227"/>
    </row>
    <row r="7" spans="1:6" ht="15.75" thickBot="1">
      <c r="A7" s="217"/>
      <c r="B7" s="60" t="s">
        <v>35</v>
      </c>
      <c r="C7" s="60" t="s">
        <v>36</v>
      </c>
      <c r="D7" s="60" t="s">
        <v>37</v>
      </c>
      <c r="E7" s="60" t="s">
        <v>38</v>
      </c>
      <c r="F7" s="227"/>
    </row>
    <row r="8" spans="1:6">
      <c r="A8" s="61" t="s">
        <v>90</v>
      </c>
      <c r="B8" s="62"/>
      <c r="C8" s="63"/>
      <c r="D8" s="62"/>
      <c r="E8" s="62"/>
      <c r="F8" s="64"/>
    </row>
    <row r="9" spans="1:6">
      <c r="A9" s="65" t="s">
        <v>40</v>
      </c>
      <c r="B9" s="105">
        <f>+'2.PA_PLANO DE ALIMENTAÇÃO'!I36</f>
        <v>0</v>
      </c>
      <c r="C9" s="106">
        <f>+'2.PA_PLANO DE ALIMENTAÇÃO'!J36</f>
        <v>0</v>
      </c>
      <c r="D9" s="105">
        <f>+'2.PA_PLANO DE ALIMENTAÇÃO'!K36</f>
        <v>0</v>
      </c>
      <c r="E9" s="105">
        <f>+'2.PA_PLANO DE ALIMENTAÇÃO'!L36</f>
        <v>0</v>
      </c>
      <c r="F9" s="115"/>
    </row>
    <row r="10" spans="1:6" ht="15.75" thickBot="1">
      <c r="A10" s="66" t="s">
        <v>41</v>
      </c>
      <c r="B10" s="107">
        <f>IFERROR(+B9/(SUM($B$9:$E$9)),0)</f>
        <v>0</v>
      </c>
      <c r="C10" s="107">
        <f>IFERROR(+C9/(SUM($B$9:$E$9)),0)</f>
        <v>0</v>
      </c>
      <c r="D10" s="107">
        <f>IFERROR(+D9/(SUM($B$9:$E$9)),0)</f>
        <v>0</v>
      </c>
      <c r="E10" s="107">
        <f>IFERROR(+E9/(SUM($B$9:$E$9)),0)</f>
        <v>0</v>
      </c>
      <c r="F10" s="116"/>
    </row>
    <row r="11" spans="1:6">
      <c r="A11" s="61" t="s">
        <v>45</v>
      </c>
      <c r="B11" s="108"/>
      <c r="C11" s="109"/>
      <c r="D11" s="108"/>
      <c r="E11" s="108"/>
      <c r="F11" s="117"/>
    </row>
    <row r="12" spans="1:6">
      <c r="A12" s="67" t="s">
        <v>46</v>
      </c>
      <c r="B12" s="105">
        <f>+B42</f>
        <v>0</v>
      </c>
      <c r="C12" s="105">
        <f t="shared" ref="C12:E12" si="0">+C42</f>
        <v>0</v>
      </c>
      <c r="D12" s="105">
        <f t="shared" si="0"/>
        <v>0</v>
      </c>
      <c r="E12" s="105">
        <f t="shared" si="0"/>
        <v>0</v>
      </c>
      <c r="F12" s="118">
        <f>+F42</f>
        <v>0</v>
      </c>
    </row>
    <row r="13" spans="1:6">
      <c r="A13" s="67" t="s">
        <v>47</v>
      </c>
      <c r="B13" s="105">
        <f>+B57</f>
        <v>0</v>
      </c>
      <c r="C13" s="105">
        <f t="shared" ref="C13:E13" si="1">+C57</f>
        <v>0</v>
      </c>
      <c r="D13" s="105">
        <f t="shared" si="1"/>
        <v>0</v>
      </c>
      <c r="E13" s="105">
        <f t="shared" si="1"/>
        <v>0</v>
      </c>
      <c r="F13" s="118">
        <f>+F57</f>
        <v>0</v>
      </c>
    </row>
    <row r="14" spans="1:6">
      <c r="A14" s="67" t="s">
        <v>48</v>
      </c>
      <c r="B14" s="105">
        <f>+B71</f>
        <v>0</v>
      </c>
      <c r="C14" s="105">
        <f t="shared" ref="C14:E14" si="2">+C71</f>
        <v>0</v>
      </c>
      <c r="D14" s="105">
        <f t="shared" si="2"/>
        <v>0</v>
      </c>
      <c r="E14" s="105">
        <f t="shared" si="2"/>
        <v>0</v>
      </c>
      <c r="F14" s="118">
        <f>+F71</f>
        <v>0</v>
      </c>
    </row>
    <row r="15" spans="1:6">
      <c r="A15" s="67" t="s">
        <v>49</v>
      </c>
      <c r="B15" s="105">
        <f>+B85</f>
        <v>0</v>
      </c>
      <c r="C15" s="105">
        <f t="shared" ref="C15:E15" si="3">+C85</f>
        <v>0</v>
      </c>
      <c r="D15" s="105">
        <f t="shared" si="3"/>
        <v>0</v>
      </c>
      <c r="E15" s="105">
        <f t="shared" si="3"/>
        <v>0</v>
      </c>
      <c r="F15" s="118">
        <f>+F85</f>
        <v>0</v>
      </c>
    </row>
    <row r="16" spans="1:6">
      <c r="A16" s="67" t="s">
        <v>50</v>
      </c>
      <c r="B16" s="105">
        <f>+B99</f>
        <v>0</v>
      </c>
      <c r="C16" s="105">
        <f t="shared" ref="C16:E16" si="4">+C99</f>
        <v>0</v>
      </c>
      <c r="D16" s="105">
        <f t="shared" si="4"/>
        <v>0</v>
      </c>
      <c r="E16" s="105">
        <f t="shared" si="4"/>
        <v>0</v>
      </c>
      <c r="F16" s="118">
        <f>+F99</f>
        <v>0</v>
      </c>
    </row>
    <row r="17" spans="1:14">
      <c r="A17" s="67" t="s">
        <v>52</v>
      </c>
      <c r="B17" s="105">
        <f>+B113</f>
        <v>0</v>
      </c>
      <c r="C17" s="105">
        <f t="shared" ref="C17:E17" si="5">+C113</f>
        <v>0</v>
      </c>
      <c r="D17" s="105">
        <f t="shared" si="5"/>
        <v>0</v>
      </c>
      <c r="E17" s="105">
        <f t="shared" si="5"/>
        <v>0</v>
      </c>
      <c r="F17" s="118">
        <f>+F113</f>
        <v>0</v>
      </c>
    </row>
    <row r="18" spans="1:14">
      <c r="A18" s="67" t="s">
        <v>51</v>
      </c>
      <c r="B18" s="105">
        <f>+B127</f>
        <v>0</v>
      </c>
      <c r="C18" s="105">
        <f t="shared" ref="C18:E18" si="6">+C127</f>
        <v>0</v>
      </c>
      <c r="D18" s="105">
        <f t="shared" si="6"/>
        <v>0</v>
      </c>
      <c r="E18" s="105">
        <f t="shared" si="6"/>
        <v>0</v>
      </c>
      <c r="F18" s="118">
        <f>+F127</f>
        <v>0</v>
      </c>
    </row>
    <row r="19" spans="1:14">
      <c r="A19" s="67" t="s">
        <v>53</v>
      </c>
      <c r="B19" s="105">
        <f>+B142</f>
        <v>0</v>
      </c>
      <c r="C19" s="105">
        <f t="shared" ref="C19:E19" si="7">+C142</f>
        <v>0</v>
      </c>
      <c r="D19" s="105">
        <f t="shared" si="7"/>
        <v>0</v>
      </c>
      <c r="E19" s="105">
        <f t="shared" si="7"/>
        <v>0</v>
      </c>
      <c r="F19" s="118">
        <f>+F142</f>
        <v>0</v>
      </c>
    </row>
    <row r="20" spans="1:14">
      <c r="A20" s="67" t="s">
        <v>54</v>
      </c>
      <c r="B20" s="105">
        <f>+B156</f>
        <v>0</v>
      </c>
      <c r="C20" s="105">
        <f t="shared" ref="C20:E20" si="8">+C156</f>
        <v>0</v>
      </c>
      <c r="D20" s="105">
        <f t="shared" si="8"/>
        <v>0</v>
      </c>
      <c r="E20" s="105">
        <f t="shared" si="8"/>
        <v>0</v>
      </c>
      <c r="F20" s="118">
        <f>+F156</f>
        <v>0</v>
      </c>
    </row>
    <row r="21" spans="1:14">
      <c r="A21" s="67" t="s">
        <v>55</v>
      </c>
      <c r="B21" s="105">
        <f>+B170</f>
        <v>0</v>
      </c>
      <c r="C21" s="105">
        <f t="shared" ref="C21:E21" si="9">+C170</f>
        <v>0</v>
      </c>
      <c r="D21" s="105">
        <f t="shared" si="9"/>
        <v>0</v>
      </c>
      <c r="E21" s="105">
        <f t="shared" si="9"/>
        <v>0</v>
      </c>
      <c r="F21" s="118">
        <f>+F170</f>
        <v>0</v>
      </c>
    </row>
    <row r="22" spans="1:14">
      <c r="A22" s="67" t="s">
        <v>56</v>
      </c>
      <c r="B22" s="105">
        <f>+B184</f>
        <v>0</v>
      </c>
      <c r="C22" s="105">
        <f t="shared" ref="C22:E22" si="10">+C184</f>
        <v>0</v>
      </c>
      <c r="D22" s="105">
        <f t="shared" si="10"/>
        <v>0</v>
      </c>
      <c r="E22" s="105">
        <f t="shared" si="10"/>
        <v>0</v>
      </c>
      <c r="F22" s="118">
        <f>+F184</f>
        <v>0</v>
      </c>
    </row>
    <row r="23" spans="1:14">
      <c r="A23" s="67" t="s">
        <v>57</v>
      </c>
      <c r="B23" s="105">
        <f>+B198</f>
        <v>0</v>
      </c>
      <c r="C23" s="105">
        <f t="shared" ref="C23:E23" si="11">+C198</f>
        <v>0</v>
      </c>
      <c r="D23" s="105">
        <f t="shared" si="11"/>
        <v>0</v>
      </c>
      <c r="E23" s="105">
        <f t="shared" si="11"/>
        <v>0</v>
      </c>
      <c r="F23" s="118">
        <f>+F198</f>
        <v>0</v>
      </c>
    </row>
    <row r="24" spans="1:14">
      <c r="A24" s="68" t="s">
        <v>40</v>
      </c>
      <c r="B24" s="110">
        <f>SUM(B12:B23)</f>
        <v>0</v>
      </c>
      <c r="C24" s="110">
        <f t="shared" ref="C24:E24" si="12">SUM(C12:C23)</f>
        <v>0</v>
      </c>
      <c r="D24" s="110">
        <f t="shared" si="12"/>
        <v>0</v>
      </c>
      <c r="E24" s="110">
        <f t="shared" si="12"/>
        <v>0</v>
      </c>
      <c r="F24" s="119"/>
    </row>
    <row r="25" spans="1:14" ht="15.75" thickBot="1">
      <c r="A25" s="69" t="s">
        <v>41</v>
      </c>
      <c r="B25" s="107">
        <f>+IFERROR(B24/(SUM($B$24:$E$24)),0)</f>
        <v>0</v>
      </c>
      <c r="C25" s="107">
        <f t="shared" ref="C25:E25" si="13">+IFERROR(C24/(SUM($B$24:$E$24)),0)</f>
        <v>0</v>
      </c>
      <c r="D25" s="107">
        <f t="shared" si="13"/>
        <v>0</v>
      </c>
      <c r="E25" s="107">
        <f t="shared" si="13"/>
        <v>0</v>
      </c>
      <c r="F25" s="120"/>
    </row>
    <row r="26" spans="1:14">
      <c r="A26" s="70" t="s">
        <v>99</v>
      </c>
      <c r="B26" s="111"/>
      <c r="C26" s="112"/>
      <c r="D26" s="111"/>
      <c r="E26" s="111"/>
      <c r="F26" s="121"/>
    </row>
    <row r="27" spans="1:14">
      <c r="A27" s="68" t="s">
        <v>40</v>
      </c>
      <c r="B27" s="113">
        <f>+B24-B9</f>
        <v>0</v>
      </c>
      <c r="C27" s="114">
        <f>+C24-C9</f>
        <v>0</v>
      </c>
      <c r="D27" s="113">
        <f>+D24-D9</f>
        <v>0</v>
      </c>
      <c r="E27" s="113">
        <f>+E24-E9</f>
        <v>0</v>
      </c>
      <c r="F27" s="122"/>
    </row>
    <row r="28" spans="1:14" ht="15.75" thickBot="1">
      <c r="A28" s="69" t="s">
        <v>41</v>
      </c>
      <c r="B28" s="107">
        <f>+B25-B10</f>
        <v>0</v>
      </c>
      <c r="C28" s="107">
        <f t="shared" ref="C28:E28" si="14">+C25-C10</f>
        <v>0</v>
      </c>
      <c r="D28" s="107">
        <f t="shared" si="14"/>
        <v>0</v>
      </c>
      <c r="E28" s="107">
        <f t="shared" si="14"/>
        <v>0</v>
      </c>
      <c r="F28" s="116"/>
    </row>
    <row r="29" spans="1:14">
      <c r="A29" s="71"/>
    </row>
    <row r="30" spans="1:14" ht="15.75" thickBot="1">
      <c r="A30" s="7" t="s">
        <v>127</v>
      </c>
      <c r="H30" s="7"/>
    </row>
    <row r="31" spans="1:14" ht="15" customHeight="1">
      <c r="A31" s="216" t="s">
        <v>67</v>
      </c>
      <c r="B31" s="223" t="s">
        <v>19</v>
      </c>
      <c r="C31" s="224"/>
      <c r="D31" s="224"/>
      <c r="E31" s="225"/>
      <c r="F31" s="226" t="s">
        <v>34</v>
      </c>
      <c r="H31" s="216" t="s">
        <v>17</v>
      </c>
      <c r="I31" s="216" t="s">
        <v>716</v>
      </c>
      <c r="J31" s="216" t="s">
        <v>65</v>
      </c>
      <c r="K31" s="223" t="s">
        <v>718</v>
      </c>
      <c r="L31" s="224"/>
      <c r="M31" s="224"/>
      <c r="N31" s="225"/>
    </row>
    <row r="32" spans="1:14" ht="15.75" thickBot="1">
      <c r="A32" s="217"/>
      <c r="B32" s="229" t="s">
        <v>66</v>
      </c>
      <c r="C32" s="220"/>
      <c r="D32" s="220"/>
      <c r="E32" s="221"/>
      <c r="F32" s="227"/>
      <c r="H32" s="217"/>
      <c r="I32" s="217"/>
      <c r="J32" s="217"/>
      <c r="K32" s="230"/>
      <c r="L32" s="231"/>
      <c r="M32" s="231"/>
      <c r="N32" s="232"/>
    </row>
    <row r="33" spans="1:14" ht="34.5" customHeight="1" thickBot="1">
      <c r="A33" s="222"/>
      <c r="B33" s="73" t="s">
        <v>35</v>
      </c>
      <c r="C33" s="73" t="s">
        <v>36</v>
      </c>
      <c r="D33" s="73" t="s">
        <v>37</v>
      </c>
      <c r="E33" s="73" t="s">
        <v>38</v>
      </c>
      <c r="F33" s="228"/>
      <c r="H33" s="222"/>
      <c r="I33" s="222"/>
      <c r="J33" s="222"/>
      <c r="K33" s="73" t="s">
        <v>35</v>
      </c>
      <c r="L33" s="73" t="s">
        <v>36</v>
      </c>
      <c r="M33" s="73" t="s">
        <v>37</v>
      </c>
      <c r="N33" s="73" t="s">
        <v>38</v>
      </c>
    </row>
    <row r="34" spans="1:14" ht="30" customHeight="1" thickBot="1">
      <c r="A34" s="74" t="s">
        <v>91</v>
      </c>
      <c r="B34" s="104">
        <f>(+$I$34*$J$34*K34)/1000</f>
        <v>0</v>
      </c>
      <c r="C34" s="104">
        <f>+($I$34*$J$34*L34)/1000</f>
        <v>0</v>
      </c>
      <c r="D34" s="104">
        <f>+($I$34*$J$34*M34)/1000</f>
        <v>0</v>
      </c>
      <c r="E34" s="104">
        <f>+($I$34*$J$34*N34)/1000</f>
        <v>0</v>
      </c>
      <c r="F34" s="75"/>
      <c r="H34" s="74" t="s">
        <v>91</v>
      </c>
      <c r="I34" s="75"/>
      <c r="J34" s="75"/>
      <c r="K34" s="75"/>
      <c r="L34" s="75"/>
      <c r="M34" s="75"/>
      <c r="N34" s="75"/>
    </row>
    <row r="35" spans="1:14" ht="30" customHeight="1" thickBot="1">
      <c r="A35" s="74" t="s">
        <v>92</v>
      </c>
      <c r="B35" s="104">
        <f>+($I$35*$J$35*K35)/1000</f>
        <v>0</v>
      </c>
      <c r="C35" s="104">
        <f>+($I$35*$J$35*L35)/1000</f>
        <v>0</v>
      </c>
      <c r="D35" s="104">
        <f>+($I$35*$J$35*M35)/1000</f>
        <v>0</v>
      </c>
      <c r="E35" s="104">
        <f>+($I$35*$J$35*N35)/1000</f>
        <v>0</v>
      </c>
      <c r="F35" s="75"/>
      <c r="H35" s="74" t="s">
        <v>92</v>
      </c>
      <c r="I35" s="75"/>
      <c r="J35" s="75"/>
      <c r="K35" s="75"/>
      <c r="L35" s="75"/>
      <c r="M35" s="75"/>
      <c r="N35" s="75"/>
    </row>
    <row r="36" spans="1:14" ht="30" customHeight="1" thickBot="1">
      <c r="A36" s="74" t="s">
        <v>93</v>
      </c>
      <c r="B36" s="104">
        <f>+($I$36*$J$36*K36)/1000</f>
        <v>0</v>
      </c>
      <c r="C36" s="104">
        <f>+($I$36*$J$36*L36)/1000</f>
        <v>0</v>
      </c>
      <c r="D36" s="104">
        <f>+($I$36*$J$36*M36)/1000</f>
        <v>0</v>
      </c>
      <c r="E36" s="104">
        <f>+($I$36*$J$36*N36)/1000</f>
        <v>0</v>
      </c>
      <c r="F36" s="75"/>
      <c r="H36" s="74" t="s">
        <v>93</v>
      </c>
      <c r="I36" s="75"/>
      <c r="J36" s="75"/>
      <c r="K36" s="75"/>
      <c r="L36" s="75"/>
      <c r="M36" s="75"/>
      <c r="N36" s="75"/>
    </row>
    <row r="37" spans="1:14" ht="30" customHeight="1" thickBot="1">
      <c r="A37" s="74" t="s">
        <v>94</v>
      </c>
      <c r="B37" s="104">
        <f>+($I$37*$J$37*K37)/1000</f>
        <v>0</v>
      </c>
      <c r="C37" s="104">
        <f>+($I$37*$J$37*L37)/1000</f>
        <v>0</v>
      </c>
      <c r="D37" s="104">
        <f>+($I$37*$J$37*M37)/1000</f>
        <v>0</v>
      </c>
      <c r="E37" s="104">
        <f>(+$I$37*$J$37*N37)/1000</f>
        <v>0</v>
      </c>
      <c r="F37" s="75"/>
      <c r="H37" s="74" t="s">
        <v>94</v>
      </c>
      <c r="I37" s="75"/>
      <c r="J37" s="75"/>
      <c r="K37" s="75"/>
      <c r="L37" s="75"/>
      <c r="M37" s="75"/>
      <c r="N37" s="75"/>
    </row>
    <row r="38" spans="1:14" ht="30" customHeight="1" thickBot="1">
      <c r="A38" s="74" t="s">
        <v>95</v>
      </c>
      <c r="B38" s="104">
        <f>+($I$38*$J$38*K38)/1000</f>
        <v>0</v>
      </c>
      <c r="C38" s="104">
        <f>+($I$38*$J$38*L38)/1000</f>
        <v>0</v>
      </c>
      <c r="D38" s="104">
        <f>+($I$38*$J$38*M38)/1000</f>
        <v>0</v>
      </c>
      <c r="E38" s="104">
        <f>+($I$38*$J$38*N38)/1000</f>
        <v>0</v>
      </c>
      <c r="F38" s="75"/>
      <c r="H38" s="74" t="s">
        <v>95</v>
      </c>
      <c r="I38" s="75"/>
      <c r="J38" s="75"/>
      <c r="K38" s="75"/>
      <c r="L38" s="75"/>
      <c r="M38" s="75"/>
      <c r="N38" s="75"/>
    </row>
    <row r="39" spans="1:14" ht="30" customHeight="1" thickBot="1">
      <c r="A39" s="74" t="s">
        <v>96</v>
      </c>
      <c r="B39" s="104">
        <f>+($I$39*$J$39*K39)/1000</f>
        <v>0</v>
      </c>
      <c r="C39" s="104">
        <f>+($I$39*$J$39*L39)/1000</f>
        <v>0</v>
      </c>
      <c r="D39" s="104">
        <f>+($I$39*$J$39*M39)/1000</f>
        <v>0</v>
      </c>
      <c r="E39" s="104">
        <f>+($I$39*$J$39*N39)/1000</f>
        <v>0</v>
      </c>
      <c r="F39" s="75"/>
      <c r="H39" s="74" t="s">
        <v>96</v>
      </c>
      <c r="I39" s="75"/>
      <c r="J39" s="75"/>
      <c r="K39" s="75"/>
      <c r="L39" s="75"/>
      <c r="M39" s="75"/>
      <c r="N39" s="75"/>
    </row>
    <row r="40" spans="1:14" ht="30" customHeight="1" thickBot="1">
      <c r="A40" s="74" t="s">
        <v>128</v>
      </c>
      <c r="B40" s="104">
        <f>+($I$40*$J$40*K40)/1000</f>
        <v>0</v>
      </c>
      <c r="C40" s="104">
        <f>+($I$40*$J$40*L40)/1000</f>
        <v>0</v>
      </c>
      <c r="D40" s="104">
        <f>+($I$40*$J$40*M40)/1000</f>
        <v>0</v>
      </c>
      <c r="E40" s="104">
        <f>+($I$40*$J$40*N40)/1000</f>
        <v>0</v>
      </c>
      <c r="F40" s="75"/>
      <c r="H40" s="74" t="s">
        <v>128</v>
      </c>
      <c r="I40" s="75"/>
      <c r="J40" s="75"/>
      <c r="K40" s="75"/>
      <c r="L40" s="75"/>
      <c r="M40" s="75"/>
      <c r="N40" s="75"/>
    </row>
    <row r="41" spans="1:14" ht="30" customHeight="1" thickBot="1">
      <c r="A41" s="74" t="s">
        <v>98</v>
      </c>
      <c r="B41" s="104">
        <f>+($I$41*$J$41*K41)/1000</f>
        <v>0</v>
      </c>
      <c r="C41" s="104">
        <f>+($I$41*$J$41*L41)/1000</f>
        <v>0</v>
      </c>
      <c r="D41" s="104">
        <f>+($I$41*$J$41*M41)/1000</f>
        <v>0</v>
      </c>
      <c r="E41" s="104">
        <f>+($I$41*$J$41*N41)/1000</f>
        <v>0</v>
      </c>
      <c r="F41" s="75"/>
      <c r="H41" s="74" t="s">
        <v>98</v>
      </c>
      <c r="I41" s="75"/>
      <c r="J41" s="75"/>
      <c r="K41" s="75"/>
      <c r="L41" s="75"/>
      <c r="M41" s="75"/>
      <c r="N41" s="75"/>
    </row>
    <row r="42" spans="1:14" ht="30" customHeight="1" thickBot="1">
      <c r="A42" s="76" t="s">
        <v>39</v>
      </c>
      <c r="B42" s="104">
        <f>SUM(B34:B41)</f>
        <v>0</v>
      </c>
      <c r="C42" s="104">
        <f>SUM(C34:C41)</f>
        <v>0</v>
      </c>
      <c r="D42" s="104">
        <f>SUM(D34:D41)</f>
        <v>0</v>
      </c>
      <c r="E42" s="104">
        <f>SUM(E34:E41)</f>
        <v>0</v>
      </c>
      <c r="F42" s="75"/>
    </row>
    <row r="43" spans="1:14" ht="30" customHeight="1">
      <c r="A43" s="78"/>
      <c r="B43" s="80"/>
      <c r="C43" s="80"/>
      <c r="D43" s="80"/>
      <c r="E43" s="80"/>
      <c r="F43" s="79"/>
    </row>
    <row r="45" spans="1:14" ht="15.75" thickBot="1">
      <c r="A45" s="7" t="s">
        <v>140</v>
      </c>
    </row>
    <row r="46" spans="1:14" ht="15" customHeight="1">
      <c r="A46" s="216" t="s">
        <v>67</v>
      </c>
      <c r="B46" s="223" t="s">
        <v>19</v>
      </c>
      <c r="C46" s="224"/>
      <c r="D46" s="224"/>
      <c r="E46" s="225"/>
      <c r="F46" s="226" t="s">
        <v>34</v>
      </c>
      <c r="H46" s="216" t="s">
        <v>17</v>
      </c>
      <c r="I46" s="216" t="s">
        <v>716</v>
      </c>
      <c r="J46" s="216" t="s">
        <v>65</v>
      </c>
      <c r="K46" s="223" t="s">
        <v>718</v>
      </c>
      <c r="L46" s="224"/>
      <c r="M46" s="224"/>
      <c r="N46" s="225"/>
    </row>
    <row r="47" spans="1:14" ht="15.75" thickBot="1">
      <c r="A47" s="217"/>
      <c r="B47" s="229" t="s">
        <v>66</v>
      </c>
      <c r="C47" s="220"/>
      <c r="D47" s="220"/>
      <c r="E47" s="221"/>
      <c r="F47" s="227"/>
      <c r="H47" s="217"/>
      <c r="I47" s="217"/>
      <c r="J47" s="217"/>
      <c r="K47" s="230"/>
      <c r="L47" s="231"/>
      <c r="M47" s="231"/>
      <c r="N47" s="232"/>
    </row>
    <row r="48" spans="1:14" ht="34.5" customHeight="1" thickBot="1">
      <c r="A48" s="222"/>
      <c r="B48" s="73" t="s">
        <v>35</v>
      </c>
      <c r="C48" s="73" t="s">
        <v>36</v>
      </c>
      <c r="D48" s="73" t="s">
        <v>37</v>
      </c>
      <c r="E48" s="73" t="s">
        <v>38</v>
      </c>
      <c r="F48" s="228"/>
      <c r="H48" s="222"/>
      <c r="I48" s="222"/>
      <c r="J48" s="222"/>
      <c r="K48" s="73" t="s">
        <v>35</v>
      </c>
      <c r="L48" s="73" t="s">
        <v>36</v>
      </c>
      <c r="M48" s="73" t="s">
        <v>37</v>
      </c>
      <c r="N48" s="73" t="s">
        <v>38</v>
      </c>
    </row>
    <row r="49" spans="1:14" ht="30" customHeight="1" thickBot="1">
      <c r="A49" s="74" t="s">
        <v>91</v>
      </c>
      <c r="B49" s="104">
        <f>+($I$49*$J$49*K49)/1000</f>
        <v>0</v>
      </c>
      <c r="C49" s="104">
        <f t="shared" ref="C49:E49" si="15">+($I$49*$J$49*L49)/1000</f>
        <v>0</v>
      </c>
      <c r="D49" s="104">
        <f t="shared" si="15"/>
        <v>0</v>
      </c>
      <c r="E49" s="104">
        <f t="shared" si="15"/>
        <v>0</v>
      </c>
      <c r="F49" s="75"/>
      <c r="H49" s="74" t="s">
        <v>91</v>
      </c>
      <c r="I49" s="75"/>
      <c r="J49" s="75"/>
      <c r="K49" s="75"/>
      <c r="L49" s="75"/>
      <c r="M49" s="75"/>
      <c r="N49" s="75"/>
    </row>
    <row r="50" spans="1:14" ht="30" customHeight="1" thickBot="1">
      <c r="A50" s="74" t="s">
        <v>92</v>
      </c>
      <c r="B50" s="104">
        <f>+($I$50*$J$50*K50)/1000</f>
        <v>0</v>
      </c>
      <c r="C50" s="104">
        <f t="shared" ref="C50:E50" si="16">+($I$50*$J$50*L50)/1000</f>
        <v>0</v>
      </c>
      <c r="D50" s="104">
        <f t="shared" si="16"/>
        <v>0</v>
      </c>
      <c r="E50" s="104">
        <f t="shared" si="16"/>
        <v>0</v>
      </c>
      <c r="F50" s="75"/>
      <c r="H50" s="74" t="s">
        <v>92</v>
      </c>
      <c r="I50" s="75"/>
      <c r="J50" s="75"/>
      <c r="K50" s="75"/>
      <c r="L50" s="75"/>
      <c r="M50" s="75"/>
      <c r="N50" s="75"/>
    </row>
    <row r="51" spans="1:14" ht="30" customHeight="1" thickBot="1">
      <c r="A51" s="74" t="s">
        <v>93</v>
      </c>
      <c r="B51" s="104">
        <f>+($I$51*$J$51*K51)/1000</f>
        <v>0</v>
      </c>
      <c r="C51" s="104">
        <f t="shared" ref="C51:E51" si="17">+($I$51*$J$51*L51)/1000</f>
        <v>0</v>
      </c>
      <c r="D51" s="104">
        <f t="shared" si="17"/>
        <v>0</v>
      </c>
      <c r="E51" s="104">
        <f t="shared" si="17"/>
        <v>0</v>
      </c>
      <c r="F51" s="75"/>
      <c r="H51" s="74" t="s">
        <v>93</v>
      </c>
      <c r="I51" s="75"/>
      <c r="J51" s="75"/>
      <c r="K51" s="75"/>
      <c r="L51" s="75"/>
      <c r="M51" s="75"/>
      <c r="N51" s="75"/>
    </row>
    <row r="52" spans="1:14" ht="30" customHeight="1" thickBot="1">
      <c r="A52" s="74" t="s">
        <v>94</v>
      </c>
      <c r="B52" s="104">
        <f>+($I$52*$J$52*K52)/1000</f>
        <v>0</v>
      </c>
      <c r="C52" s="104">
        <f t="shared" ref="C52:E52" si="18">+($I$52*$J$52*L52)/1000</f>
        <v>0</v>
      </c>
      <c r="D52" s="104">
        <f t="shared" si="18"/>
        <v>0</v>
      </c>
      <c r="E52" s="104">
        <f t="shared" si="18"/>
        <v>0</v>
      </c>
      <c r="F52" s="75"/>
      <c r="H52" s="74" t="s">
        <v>94</v>
      </c>
      <c r="I52" s="75"/>
      <c r="J52" s="75"/>
      <c r="K52" s="75"/>
      <c r="L52" s="75"/>
      <c r="M52" s="75"/>
      <c r="N52" s="75"/>
    </row>
    <row r="53" spans="1:14" ht="30" customHeight="1" thickBot="1">
      <c r="A53" s="74" t="s">
        <v>95</v>
      </c>
      <c r="B53" s="104">
        <f>+($I$53*$J$53*K53)/1000</f>
        <v>0</v>
      </c>
      <c r="C53" s="104">
        <f t="shared" ref="C53:E53" si="19">+($I$53*$J$53*L53)/1000</f>
        <v>0</v>
      </c>
      <c r="D53" s="104">
        <f t="shared" si="19"/>
        <v>0</v>
      </c>
      <c r="E53" s="104">
        <f t="shared" si="19"/>
        <v>0</v>
      </c>
      <c r="F53" s="75"/>
      <c r="H53" s="74" t="s">
        <v>95</v>
      </c>
      <c r="I53" s="75"/>
      <c r="J53" s="75"/>
      <c r="K53" s="75"/>
      <c r="L53" s="75"/>
      <c r="M53" s="75"/>
      <c r="N53" s="75"/>
    </row>
    <row r="54" spans="1:14" ht="30" customHeight="1" thickBot="1">
      <c r="A54" s="74" t="s">
        <v>96</v>
      </c>
      <c r="B54" s="104">
        <f>+($I$54*$J$54*K54)/1000</f>
        <v>0</v>
      </c>
      <c r="C54" s="104">
        <f t="shared" ref="C54:E54" si="20">+($I$54*$J$54*L54)/1000</f>
        <v>0</v>
      </c>
      <c r="D54" s="104">
        <f t="shared" si="20"/>
        <v>0</v>
      </c>
      <c r="E54" s="104">
        <f t="shared" si="20"/>
        <v>0</v>
      </c>
      <c r="F54" s="75"/>
      <c r="H54" s="74" t="s">
        <v>96</v>
      </c>
      <c r="I54" s="75"/>
      <c r="J54" s="75"/>
      <c r="K54" s="75"/>
      <c r="L54" s="75"/>
      <c r="M54" s="75"/>
      <c r="N54" s="75"/>
    </row>
    <row r="55" spans="1:14" ht="30" customHeight="1" thickBot="1">
      <c r="A55" s="74" t="s">
        <v>128</v>
      </c>
      <c r="B55" s="104">
        <f>+($I$55*$J$55*K55)/1000</f>
        <v>0</v>
      </c>
      <c r="C55" s="104">
        <f t="shared" ref="C55:E55" si="21">+($I$55*$J$55*L55)/1000</f>
        <v>0</v>
      </c>
      <c r="D55" s="104">
        <f t="shared" si="21"/>
        <v>0</v>
      </c>
      <c r="E55" s="104">
        <f t="shared" si="21"/>
        <v>0</v>
      </c>
      <c r="F55" s="75"/>
      <c r="H55" s="74" t="s">
        <v>128</v>
      </c>
      <c r="I55" s="75"/>
      <c r="J55" s="75"/>
      <c r="K55" s="75"/>
      <c r="L55" s="75"/>
      <c r="M55" s="75"/>
      <c r="N55" s="75"/>
    </row>
    <row r="56" spans="1:14" ht="30" customHeight="1" thickBot="1">
      <c r="A56" s="74" t="s">
        <v>98</v>
      </c>
      <c r="B56" s="104">
        <f>+($I$56*$J$56*K56)/1000</f>
        <v>0</v>
      </c>
      <c r="C56" s="104">
        <f t="shared" ref="C56:E56" si="22">+($I$56*$J$56*L56)/1000</f>
        <v>0</v>
      </c>
      <c r="D56" s="104">
        <f t="shared" si="22"/>
        <v>0</v>
      </c>
      <c r="E56" s="104">
        <f t="shared" si="22"/>
        <v>0</v>
      </c>
      <c r="F56" s="75"/>
      <c r="H56" s="74" t="s">
        <v>98</v>
      </c>
      <c r="I56" s="75"/>
      <c r="J56" s="75"/>
      <c r="K56" s="75"/>
      <c r="L56" s="75"/>
      <c r="M56" s="75"/>
      <c r="N56" s="75"/>
    </row>
    <row r="57" spans="1:14" ht="30" customHeight="1" thickBot="1">
      <c r="A57" s="76" t="s">
        <v>39</v>
      </c>
      <c r="B57" s="104">
        <f>SUM(B49:B56)</f>
        <v>0</v>
      </c>
      <c r="C57" s="104">
        <f>SUM(C49:C56)</f>
        <v>0</v>
      </c>
      <c r="D57" s="104">
        <f>SUM(D49:D56)</f>
        <v>0</v>
      </c>
      <c r="E57" s="104">
        <f>SUM(E49:E56)</f>
        <v>0</v>
      </c>
      <c r="F57" s="75"/>
    </row>
    <row r="58" spans="1:14" ht="18.75" customHeight="1">
      <c r="A58" s="78"/>
      <c r="B58" s="80"/>
      <c r="C58" s="80"/>
      <c r="D58" s="80"/>
      <c r="E58" s="80"/>
      <c r="F58" s="79"/>
    </row>
    <row r="59" spans="1:14" ht="15.75" thickBot="1">
      <c r="A59" s="7" t="s">
        <v>130</v>
      </c>
    </row>
    <row r="60" spans="1:14" ht="15" customHeight="1">
      <c r="A60" s="216" t="s">
        <v>67</v>
      </c>
      <c r="B60" s="223" t="s">
        <v>19</v>
      </c>
      <c r="C60" s="224"/>
      <c r="D60" s="224"/>
      <c r="E60" s="225"/>
      <c r="F60" s="226" t="s">
        <v>34</v>
      </c>
      <c r="H60" s="216" t="s">
        <v>17</v>
      </c>
      <c r="I60" s="216" t="s">
        <v>716</v>
      </c>
      <c r="J60" s="216" t="s">
        <v>65</v>
      </c>
      <c r="K60" s="223" t="s">
        <v>718</v>
      </c>
      <c r="L60" s="224"/>
      <c r="M60" s="224"/>
      <c r="N60" s="225"/>
    </row>
    <row r="61" spans="1:14" ht="15.75" thickBot="1">
      <c r="A61" s="217"/>
      <c r="B61" s="229" t="s">
        <v>66</v>
      </c>
      <c r="C61" s="220"/>
      <c r="D61" s="220"/>
      <c r="E61" s="221"/>
      <c r="F61" s="227"/>
      <c r="H61" s="217"/>
      <c r="I61" s="217"/>
      <c r="J61" s="217"/>
      <c r="K61" s="230"/>
      <c r="L61" s="231"/>
      <c r="M61" s="231"/>
      <c r="N61" s="232"/>
    </row>
    <row r="62" spans="1:14" ht="34.5" customHeight="1" thickBot="1">
      <c r="A62" s="222"/>
      <c r="B62" s="73" t="s">
        <v>35</v>
      </c>
      <c r="C62" s="73" t="s">
        <v>36</v>
      </c>
      <c r="D62" s="73" t="s">
        <v>37</v>
      </c>
      <c r="E62" s="73" t="s">
        <v>38</v>
      </c>
      <c r="F62" s="228"/>
      <c r="H62" s="222"/>
      <c r="I62" s="222"/>
      <c r="J62" s="222"/>
      <c r="K62" s="73" t="s">
        <v>35</v>
      </c>
      <c r="L62" s="73" t="s">
        <v>36</v>
      </c>
      <c r="M62" s="73" t="s">
        <v>37</v>
      </c>
      <c r="N62" s="73" t="s">
        <v>38</v>
      </c>
    </row>
    <row r="63" spans="1:14" ht="30" customHeight="1" thickBot="1">
      <c r="A63" s="74" t="s">
        <v>91</v>
      </c>
      <c r="B63" s="104">
        <f>+($I$63*$J$63*K63)/1000</f>
        <v>0</v>
      </c>
      <c r="C63" s="104">
        <f t="shared" ref="C63:E63" si="23">+($I$63*$J$63*L63)/1000</f>
        <v>0</v>
      </c>
      <c r="D63" s="104">
        <f t="shared" si="23"/>
        <v>0</v>
      </c>
      <c r="E63" s="104">
        <f t="shared" si="23"/>
        <v>0</v>
      </c>
      <c r="F63" s="75"/>
      <c r="H63" s="74" t="s">
        <v>91</v>
      </c>
      <c r="I63" s="75"/>
      <c r="J63" s="75"/>
      <c r="K63" s="75"/>
      <c r="L63" s="75"/>
      <c r="M63" s="75"/>
      <c r="N63" s="75"/>
    </row>
    <row r="64" spans="1:14" ht="30" customHeight="1" thickBot="1">
      <c r="A64" s="74" t="s">
        <v>92</v>
      </c>
      <c r="B64" s="104">
        <f>+($I$64*$J$64*K64)/1000</f>
        <v>0</v>
      </c>
      <c r="C64" s="104">
        <f t="shared" ref="C64:E64" si="24">+($I$64*$J$64*L64)/1000</f>
        <v>0</v>
      </c>
      <c r="D64" s="104">
        <f t="shared" si="24"/>
        <v>0</v>
      </c>
      <c r="E64" s="104">
        <f t="shared" si="24"/>
        <v>0</v>
      </c>
      <c r="F64" s="75"/>
      <c r="H64" s="74" t="s">
        <v>92</v>
      </c>
      <c r="I64" s="75"/>
      <c r="J64" s="75"/>
      <c r="K64" s="75"/>
      <c r="L64" s="75"/>
      <c r="M64" s="75"/>
      <c r="N64" s="75"/>
    </row>
    <row r="65" spans="1:14" ht="30" customHeight="1" thickBot="1">
      <c r="A65" s="74" t="s">
        <v>93</v>
      </c>
      <c r="B65" s="104">
        <f>+($I$65*$J$65*K65)/1000</f>
        <v>0</v>
      </c>
      <c r="C65" s="104">
        <f t="shared" ref="C65:E65" si="25">+($I$65*$J$65*L65)/1000</f>
        <v>0</v>
      </c>
      <c r="D65" s="104">
        <f t="shared" si="25"/>
        <v>0</v>
      </c>
      <c r="E65" s="104">
        <f t="shared" si="25"/>
        <v>0</v>
      </c>
      <c r="F65" s="75"/>
      <c r="H65" s="74" t="s">
        <v>93</v>
      </c>
      <c r="I65" s="75"/>
      <c r="J65" s="75"/>
      <c r="K65" s="75"/>
      <c r="L65" s="75"/>
      <c r="M65" s="75"/>
      <c r="N65" s="75"/>
    </row>
    <row r="66" spans="1:14" ht="30" customHeight="1" thickBot="1">
      <c r="A66" s="74" t="s">
        <v>94</v>
      </c>
      <c r="B66" s="104">
        <f>+($I$66*$J$66*K66)/1000</f>
        <v>0</v>
      </c>
      <c r="C66" s="104">
        <f t="shared" ref="C66:E66" si="26">+($I$66*$J$66*L66)/1000</f>
        <v>0</v>
      </c>
      <c r="D66" s="104">
        <f t="shared" si="26"/>
        <v>0</v>
      </c>
      <c r="E66" s="104">
        <f t="shared" si="26"/>
        <v>0</v>
      </c>
      <c r="F66" s="75"/>
      <c r="H66" s="74" t="s">
        <v>94</v>
      </c>
      <c r="I66" s="75"/>
      <c r="J66" s="75"/>
      <c r="K66" s="75"/>
      <c r="L66" s="75"/>
      <c r="M66" s="75"/>
      <c r="N66" s="75"/>
    </row>
    <row r="67" spans="1:14" ht="30" customHeight="1" thickBot="1">
      <c r="A67" s="74" t="s">
        <v>95</v>
      </c>
      <c r="B67" s="104">
        <f>+($I$67*$J$67*K67)/1000</f>
        <v>0</v>
      </c>
      <c r="C67" s="104">
        <f t="shared" ref="C67:E67" si="27">+($I$67*$J$67*L67)/1000</f>
        <v>0</v>
      </c>
      <c r="D67" s="104">
        <f t="shared" si="27"/>
        <v>0</v>
      </c>
      <c r="E67" s="104">
        <f t="shared" si="27"/>
        <v>0</v>
      </c>
      <c r="F67" s="75"/>
      <c r="H67" s="74" t="s">
        <v>95</v>
      </c>
      <c r="I67" s="75"/>
      <c r="J67" s="75"/>
      <c r="K67" s="75"/>
      <c r="L67" s="75"/>
      <c r="M67" s="75"/>
      <c r="N67" s="75"/>
    </row>
    <row r="68" spans="1:14" ht="30" customHeight="1" thickBot="1">
      <c r="A68" s="74" t="s">
        <v>96</v>
      </c>
      <c r="B68" s="104">
        <f>+($I$68*$J$68*K68)/1000</f>
        <v>0</v>
      </c>
      <c r="C68" s="104">
        <f t="shared" ref="C68:E68" si="28">+($I$68*$J$68*L68)/1000</f>
        <v>0</v>
      </c>
      <c r="D68" s="104">
        <f t="shared" si="28"/>
        <v>0</v>
      </c>
      <c r="E68" s="104">
        <f t="shared" si="28"/>
        <v>0</v>
      </c>
      <c r="F68" s="75"/>
      <c r="H68" s="74" t="s">
        <v>96</v>
      </c>
      <c r="I68" s="75"/>
      <c r="J68" s="75"/>
      <c r="K68" s="75"/>
      <c r="L68" s="75"/>
      <c r="M68" s="75"/>
      <c r="N68" s="75"/>
    </row>
    <row r="69" spans="1:14" ht="30" customHeight="1" thickBot="1">
      <c r="A69" s="74" t="s">
        <v>128</v>
      </c>
      <c r="B69" s="104">
        <f>+($I$69*$J$69*K69)/1000</f>
        <v>0</v>
      </c>
      <c r="C69" s="104">
        <f t="shared" ref="C69:E69" si="29">+($I$69*$J$69*L69)/1000</f>
        <v>0</v>
      </c>
      <c r="D69" s="104">
        <f t="shared" si="29"/>
        <v>0</v>
      </c>
      <c r="E69" s="104">
        <f t="shared" si="29"/>
        <v>0</v>
      </c>
      <c r="F69" s="75"/>
      <c r="H69" s="74" t="s">
        <v>128</v>
      </c>
      <c r="I69" s="75"/>
      <c r="J69" s="75"/>
      <c r="K69" s="75"/>
      <c r="L69" s="75"/>
      <c r="M69" s="75"/>
      <c r="N69" s="75"/>
    </row>
    <row r="70" spans="1:14" ht="30" customHeight="1" thickBot="1">
      <c r="A70" s="74" t="s">
        <v>98</v>
      </c>
      <c r="B70" s="104">
        <f>+($I$70*$J$70*K70)/1000</f>
        <v>0</v>
      </c>
      <c r="C70" s="104">
        <f t="shared" ref="C70:E70" si="30">+($I$70*$J$70*L70)/1000</f>
        <v>0</v>
      </c>
      <c r="D70" s="104">
        <f t="shared" si="30"/>
        <v>0</v>
      </c>
      <c r="E70" s="104">
        <f t="shared" si="30"/>
        <v>0</v>
      </c>
      <c r="F70" s="75"/>
      <c r="H70" s="74" t="s">
        <v>98</v>
      </c>
      <c r="I70" s="75"/>
      <c r="J70" s="75"/>
      <c r="K70" s="75"/>
      <c r="L70" s="75"/>
      <c r="M70" s="75"/>
      <c r="N70" s="75"/>
    </row>
    <row r="71" spans="1:14" ht="30" customHeight="1" thickBot="1">
      <c r="A71" s="76" t="s">
        <v>39</v>
      </c>
      <c r="B71" s="104">
        <f>SUM(B63:B70)</f>
        <v>0</v>
      </c>
      <c r="C71" s="104">
        <f>SUM(C63:C70)</f>
        <v>0</v>
      </c>
      <c r="D71" s="104">
        <f>SUM(D63:D70)</f>
        <v>0</v>
      </c>
      <c r="E71" s="104">
        <f>SUM(E63:E70)</f>
        <v>0</v>
      </c>
      <c r="F71" s="75"/>
    </row>
    <row r="73" spans="1:14" ht="15.75" thickBot="1">
      <c r="A73" s="7" t="s">
        <v>131</v>
      </c>
    </row>
    <row r="74" spans="1:14" ht="15" customHeight="1">
      <c r="A74" s="216" t="s">
        <v>67</v>
      </c>
      <c r="B74" s="223" t="s">
        <v>19</v>
      </c>
      <c r="C74" s="224"/>
      <c r="D74" s="224"/>
      <c r="E74" s="225"/>
      <c r="F74" s="226" t="s">
        <v>34</v>
      </c>
      <c r="H74" s="216" t="s">
        <v>17</v>
      </c>
      <c r="I74" s="216" t="s">
        <v>716</v>
      </c>
      <c r="J74" s="216" t="s">
        <v>65</v>
      </c>
      <c r="K74" s="223" t="s">
        <v>718</v>
      </c>
      <c r="L74" s="224"/>
      <c r="M74" s="224"/>
      <c r="N74" s="225"/>
    </row>
    <row r="75" spans="1:14" ht="15.75" thickBot="1">
      <c r="A75" s="217"/>
      <c r="B75" s="229" t="s">
        <v>66</v>
      </c>
      <c r="C75" s="220"/>
      <c r="D75" s="220"/>
      <c r="E75" s="221"/>
      <c r="F75" s="227"/>
      <c r="H75" s="217"/>
      <c r="I75" s="217"/>
      <c r="J75" s="217"/>
      <c r="K75" s="230"/>
      <c r="L75" s="231"/>
      <c r="M75" s="231"/>
      <c r="N75" s="232"/>
    </row>
    <row r="76" spans="1:14" ht="34.5" customHeight="1" thickBot="1">
      <c r="A76" s="222"/>
      <c r="B76" s="73" t="s">
        <v>35</v>
      </c>
      <c r="C76" s="73" t="s">
        <v>36</v>
      </c>
      <c r="D76" s="73" t="s">
        <v>37</v>
      </c>
      <c r="E76" s="73" t="s">
        <v>38</v>
      </c>
      <c r="F76" s="228"/>
      <c r="H76" s="222"/>
      <c r="I76" s="222"/>
      <c r="J76" s="222"/>
      <c r="K76" s="73" t="s">
        <v>35</v>
      </c>
      <c r="L76" s="73" t="s">
        <v>36</v>
      </c>
      <c r="M76" s="73" t="s">
        <v>37</v>
      </c>
      <c r="N76" s="73" t="s">
        <v>38</v>
      </c>
    </row>
    <row r="77" spans="1:14" ht="30" customHeight="1" thickBot="1">
      <c r="A77" s="74" t="s">
        <v>91</v>
      </c>
      <c r="B77" s="104">
        <f>+($I$77*$J$77*K77)/1000</f>
        <v>0</v>
      </c>
      <c r="C77" s="104">
        <f t="shared" ref="C77:E77" si="31">+($I$77*$J$77*L77)/1000</f>
        <v>0</v>
      </c>
      <c r="D77" s="104">
        <f t="shared" si="31"/>
        <v>0</v>
      </c>
      <c r="E77" s="104">
        <f t="shared" si="31"/>
        <v>0</v>
      </c>
      <c r="F77" s="75"/>
      <c r="H77" s="74" t="s">
        <v>91</v>
      </c>
      <c r="I77" s="75"/>
      <c r="J77" s="75"/>
      <c r="K77" s="75"/>
      <c r="L77" s="75"/>
      <c r="M77" s="75"/>
      <c r="N77" s="75"/>
    </row>
    <row r="78" spans="1:14" ht="30" customHeight="1" thickBot="1">
      <c r="A78" s="74" t="s">
        <v>92</v>
      </c>
      <c r="B78" s="104">
        <f>+($I$78*$J$78*K78)/1000</f>
        <v>0</v>
      </c>
      <c r="C78" s="104">
        <f t="shared" ref="C78:E78" si="32">+($I$78*$J$78*L78)/1000</f>
        <v>0</v>
      </c>
      <c r="D78" s="104">
        <f t="shared" si="32"/>
        <v>0</v>
      </c>
      <c r="E78" s="104">
        <f t="shared" si="32"/>
        <v>0</v>
      </c>
      <c r="F78" s="75"/>
      <c r="H78" s="74" t="s">
        <v>92</v>
      </c>
      <c r="I78" s="75"/>
      <c r="J78" s="75"/>
      <c r="K78" s="75"/>
      <c r="L78" s="75"/>
      <c r="M78" s="75"/>
      <c r="N78" s="75"/>
    </row>
    <row r="79" spans="1:14" ht="30" customHeight="1" thickBot="1">
      <c r="A79" s="74" t="s">
        <v>93</v>
      </c>
      <c r="B79" s="104">
        <f>+($I$79*$J$79*K79)/1000</f>
        <v>0</v>
      </c>
      <c r="C79" s="104">
        <f t="shared" ref="C79:E79" si="33">+($I$79*$J$79*L79)/1000</f>
        <v>0</v>
      </c>
      <c r="D79" s="104">
        <f t="shared" si="33"/>
        <v>0</v>
      </c>
      <c r="E79" s="104">
        <f t="shared" si="33"/>
        <v>0</v>
      </c>
      <c r="F79" s="75"/>
      <c r="H79" s="74" t="s">
        <v>93</v>
      </c>
      <c r="I79" s="75"/>
      <c r="J79" s="75"/>
      <c r="K79" s="75"/>
      <c r="L79" s="75"/>
      <c r="M79" s="75"/>
      <c r="N79" s="75"/>
    </row>
    <row r="80" spans="1:14" ht="30" customHeight="1" thickBot="1">
      <c r="A80" s="74" t="s">
        <v>94</v>
      </c>
      <c r="B80" s="104">
        <f>+($I$80*$J$80*K80)/1000</f>
        <v>0</v>
      </c>
      <c r="C80" s="104">
        <f t="shared" ref="C80:E80" si="34">+($I$80*$J$80*L80)/1000</f>
        <v>0</v>
      </c>
      <c r="D80" s="104">
        <f t="shared" si="34"/>
        <v>0</v>
      </c>
      <c r="E80" s="104">
        <f t="shared" si="34"/>
        <v>0</v>
      </c>
      <c r="F80" s="75"/>
      <c r="H80" s="74" t="s">
        <v>94</v>
      </c>
      <c r="I80" s="75"/>
      <c r="J80" s="75"/>
      <c r="K80" s="75"/>
      <c r="L80" s="75"/>
      <c r="M80" s="75"/>
      <c r="N80" s="75"/>
    </row>
    <row r="81" spans="1:14" ht="30" customHeight="1" thickBot="1">
      <c r="A81" s="74" t="s">
        <v>95</v>
      </c>
      <c r="B81" s="104">
        <f>+($I$81*$J$81*K81)/1000</f>
        <v>0</v>
      </c>
      <c r="C81" s="104">
        <f t="shared" ref="C81:E81" si="35">+($I$81*$J$81*L81)/1000</f>
        <v>0</v>
      </c>
      <c r="D81" s="104">
        <f t="shared" si="35"/>
        <v>0</v>
      </c>
      <c r="E81" s="104">
        <f t="shared" si="35"/>
        <v>0</v>
      </c>
      <c r="F81" s="75"/>
      <c r="H81" s="74" t="s">
        <v>95</v>
      </c>
      <c r="I81" s="75"/>
      <c r="J81" s="75"/>
      <c r="K81" s="75"/>
      <c r="L81" s="75"/>
      <c r="M81" s="75"/>
      <c r="N81" s="75"/>
    </row>
    <row r="82" spans="1:14" ht="30" customHeight="1" thickBot="1">
      <c r="A82" s="74" t="s">
        <v>96</v>
      </c>
      <c r="B82" s="104">
        <f>+($I$82*$J$82*K82)/1000</f>
        <v>0</v>
      </c>
      <c r="C82" s="104">
        <f t="shared" ref="C82:E82" si="36">+($I$82*$J$82*L82)/1000</f>
        <v>0</v>
      </c>
      <c r="D82" s="104">
        <f t="shared" si="36"/>
        <v>0</v>
      </c>
      <c r="E82" s="104">
        <f t="shared" si="36"/>
        <v>0</v>
      </c>
      <c r="F82" s="75"/>
      <c r="H82" s="74" t="s">
        <v>96</v>
      </c>
      <c r="I82" s="75"/>
      <c r="J82" s="75"/>
      <c r="K82" s="75"/>
      <c r="L82" s="75"/>
      <c r="M82" s="75"/>
      <c r="N82" s="75"/>
    </row>
    <row r="83" spans="1:14" ht="30" customHeight="1" thickBot="1">
      <c r="A83" s="74" t="s">
        <v>128</v>
      </c>
      <c r="B83" s="104">
        <f>+($I$83*$J$83*K83)/1000</f>
        <v>0</v>
      </c>
      <c r="C83" s="104">
        <f t="shared" ref="C83:E83" si="37">+($I$83*$J$83*L83)/1000</f>
        <v>0</v>
      </c>
      <c r="D83" s="104">
        <f t="shared" si="37"/>
        <v>0</v>
      </c>
      <c r="E83" s="104">
        <f t="shared" si="37"/>
        <v>0</v>
      </c>
      <c r="F83" s="75"/>
      <c r="H83" s="74" t="s">
        <v>128</v>
      </c>
      <c r="I83" s="75"/>
      <c r="J83" s="75"/>
      <c r="K83" s="75"/>
      <c r="L83" s="75"/>
      <c r="M83" s="75"/>
      <c r="N83" s="75"/>
    </row>
    <row r="84" spans="1:14" ht="30" customHeight="1" thickBot="1">
      <c r="A84" s="74" t="s">
        <v>98</v>
      </c>
      <c r="B84" s="104">
        <f>+($I$84*$J$84*K84)/1000</f>
        <v>0</v>
      </c>
      <c r="C84" s="104">
        <f t="shared" ref="C84:E84" si="38">+($I$84*$J$84*L84)/1000</f>
        <v>0</v>
      </c>
      <c r="D84" s="104">
        <f t="shared" si="38"/>
        <v>0</v>
      </c>
      <c r="E84" s="104">
        <f t="shared" si="38"/>
        <v>0</v>
      </c>
      <c r="F84" s="75"/>
      <c r="H84" s="74" t="s">
        <v>98</v>
      </c>
      <c r="I84" s="75"/>
      <c r="J84" s="75"/>
      <c r="K84" s="75"/>
      <c r="L84" s="75"/>
      <c r="M84" s="75"/>
      <c r="N84" s="75"/>
    </row>
    <row r="85" spans="1:14" ht="30" customHeight="1" thickBot="1">
      <c r="A85" s="76" t="s">
        <v>39</v>
      </c>
      <c r="B85" s="104">
        <f>SUM(B77:B84)</f>
        <v>0</v>
      </c>
      <c r="C85" s="104">
        <f>SUM(C77:C84)</f>
        <v>0</v>
      </c>
      <c r="D85" s="104">
        <f>SUM(D77:D84)</f>
        <v>0</v>
      </c>
      <c r="E85" s="104">
        <f>SUM(E77:E84)</f>
        <v>0</v>
      </c>
      <c r="F85" s="75"/>
    </row>
    <row r="87" spans="1:14" ht="15.75" thickBot="1">
      <c r="A87" s="7" t="s">
        <v>132</v>
      </c>
    </row>
    <row r="88" spans="1:14" ht="15" customHeight="1">
      <c r="A88" s="216" t="s">
        <v>67</v>
      </c>
      <c r="B88" s="223" t="s">
        <v>19</v>
      </c>
      <c r="C88" s="224"/>
      <c r="D88" s="224"/>
      <c r="E88" s="225"/>
      <c r="F88" s="226" t="s">
        <v>34</v>
      </c>
      <c r="H88" s="216" t="s">
        <v>17</v>
      </c>
      <c r="I88" s="216" t="s">
        <v>716</v>
      </c>
      <c r="J88" s="216" t="s">
        <v>65</v>
      </c>
      <c r="K88" s="223" t="s">
        <v>718</v>
      </c>
      <c r="L88" s="224"/>
      <c r="M88" s="224"/>
      <c r="N88" s="225"/>
    </row>
    <row r="89" spans="1:14" ht="15.75" thickBot="1">
      <c r="A89" s="217"/>
      <c r="B89" s="229" t="s">
        <v>66</v>
      </c>
      <c r="C89" s="220"/>
      <c r="D89" s="220"/>
      <c r="E89" s="221"/>
      <c r="F89" s="227"/>
      <c r="H89" s="217"/>
      <c r="I89" s="217"/>
      <c r="J89" s="217"/>
      <c r="K89" s="230"/>
      <c r="L89" s="231"/>
      <c r="M89" s="231"/>
      <c r="N89" s="232"/>
    </row>
    <row r="90" spans="1:14" ht="34.5" customHeight="1" thickBot="1">
      <c r="A90" s="222"/>
      <c r="B90" s="73" t="s">
        <v>35</v>
      </c>
      <c r="C90" s="73" t="s">
        <v>36</v>
      </c>
      <c r="D90" s="73" t="s">
        <v>37</v>
      </c>
      <c r="E90" s="73" t="s">
        <v>38</v>
      </c>
      <c r="F90" s="228"/>
      <c r="H90" s="222"/>
      <c r="I90" s="222"/>
      <c r="J90" s="222"/>
      <c r="K90" s="73" t="s">
        <v>35</v>
      </c>
      <c r="L90" s="73" t="s">
        <v>36</v>
      </c>
      <c r="M90" s="73" t="s">
        <v>37</v>
      </c>
      <c r="N90" s="73" t="s">
        <v>38</v>
      </c>
    </row>
    <row r="91" spans="1:14" ht="30" customHeight="1" thickBot="1">
      <c r="A91" s="74" t="s">
        <v>91</v>
      </c>
      <c r="B91" s="104">
        <f>+($I$91*$J$91*K91)/1000</f>
        <v>0</v>
      </c>
      <c r="C91" s="104">
        <f t="shared" ref="C91:E91" si="39">+($I$91*$J$91*L91)/1000</f>
        <v>0</v>
      </c>
      <c r="D91" s="104">
        <f t="shared" si="39"/>
        <v>0</v>
      </c>
      <c r="E91" s="104">
        <f t="shared" si="39"/>
        <v>0</v>
      </c>
      <c r="F91" s="75"/>
      <c r="H91" s="74" t="s">
        <v>91</v>
      </c>
      <c r="I91" s="75"/>
      <c r="J91" s="75"/>
      <c r="K91" s="75"/>
      <c r="L91" s="75"/>
      <c r="M91" s="75"/>
      <c r="N91" s="75"/>
    </row>
    <row r="92" spans="1:14" ht="30" customHeight="1" thickBot="1">
      <c r="A92" s="74" t="s">
        <v>92</v>
      </c>
      <c r="B92" s="104">
        <f>+($I$92*$J$92*K92)/1000</f>
        <v>0</v>
      </c>
      <c r="C92" s="104">
        <f t="shared" ref="C92:E92" si="40">+($I$92*$J$92*L92)/1000</f>
        <v>0</v>
      </c>
      <c r="D92" s="104">
        <f t="shared" si="40"/>
        <v>0</v>
      </c>
      <c r="E92" s="104">
        <f t="shared" si="40"/>
        <v>0</v>
      </c>
      <c r="F92" s="75"/>
      <c r="H92" s="74" t="s">
        <v>92</v>
      </c>
      <c r="I92" s="75"/>
      <c r="J92" s="75"/>
      <c r="K92" s="75"/>
      <c r="L92" s="75"/>
      <c r="M92" s="75"/>
      <c r="N92" s="75"/>
    </row>
    <row r="93" spans="1:14" ht="30" customHeight="1" thickBot="1">
      <c r="A93" s="74" t="s">
        <v>93</v>
      </c>
      <c r="B93" s="104">
        <f>+($I$93*$J$93*K93)/1000</f>
        <v>0</v>
      </c>
      <c r="C93" s="104">
        <f t="shared" ref="C93:E93" si="41">+($I$93*$J$93*L93)/1000</f>
        <v>0</v>
      </c>
      <c r="D93" s="104">
        <f t="shared" si="41"/>
        <v>0</v>
      </c>
      <c r="E93" s="104">
        <f t="shared" si="41"/>
        <v>0</v>
      </c>
      <c r="F93" s="75"/>
      <c r="H93" s="74" t="s">
        <v>93</v>
      </c>
      <c r="I93" s="75"/>
      <c r="J93" s="75"/>
      <c r="K93" s="75"/>
      <c r="L93" s="75"/>
      <c r="M93" s="75"/>
      <c r="N93" s="75"/>
    </row>
    <row r="94" spans="1:14" ht="30" customHeight="1" thickBot="1">
      <c r="A94" s="74" t="s">
        <v>94</v>
      </c>
      <c r="B94" s="104">
        <f>+($I$94*$J$94*K94)/1000</f>
        <v>0</v>
      </c>
      <c r="C94" s="104">
        <f t="shared" ref="C94:E94" si="42">+($I$94*$J$94*L94)/1000</f>
        <v>0</v>
      </c>
      <c r="D94" s="104">
        <f t="shared" si="42"/>
        <v>0</v>
      </c>
      <c r="E94" s="104">
        <f t="shared" si="42"/>
        <v>0</v>
      </c>
      <c r="F94" s="75"/>
      <c r="H94" s="74" t="s">
        <v>94</v>
      </c>
      <c r="I94" s="75"/>
      <c r="J94" s="75"/>
      <c r="K94" s="75"/>
      <c r="L94" s="75"/>
      <c r="M94" s="75"/>
      <c r="N94" s="75"/>
    </row>
    <row r="95" spans="1:14" ht="30" customHeight="1" thickBot="1">
      <c r="A95" s="74" t="s">
        <v>95</v>
      </c>
      <c r="B95" s="104">
        <f>+($I$95*$J$95*K95)/1000</f>
        <v>0</v>
      </c>
      <c r="C95" s="104">
        <f t="shared" ref="C95:E95" si="43">+($I$95*$J$95*L95)/1000</f>
        <v>0</v>
      </c>
      <c r="D95" s="104">
        <f t="shared" si="43"/>
        <v>0</v>
      </c>
      <c r="E95" s="104">
        <f t="shared" si="43"/>
        <v>0</v>
      </c>
      <c r="F95" s="75"/>
      <c r="H95" s="74" t="s">
        <v>95</v>
      </c>
      <c r="I95" s="75"/>
      <c r="J95" s="75"/>
      <c r="K95" s="75"/>
      <c r="L95" s="75"/>
      <c r="M95" s="75"/>
      <c r="N95" s="75"/>
    </row>
    <row r="96" spans="1:14" ht="30" customHeight="1" thickBot="1">
      <c r="A96" s="74" t="s">
        <v>96</v>
      </c>
      <c r="B96" s="104">
        <f>+($I$96*$J$96*K96)/1000</f>
        <v>0</v>
      </c>
      <c r="C96" s="104">
        <f t="shared" ref="C96:E96" si="44">+($I$96*$J$96*L96)/1000</f>
        <v>0</v>
      </c>
      <c r="D96" s="104">
        <f t="shared" si="44"/>
        <v>0</v>
      </c>
      <c r="E96" s="104">
        <f t="shared" si="44"/>
        <v>0</v>
      </c>
      <c r="F96" s="75"/>
      <c r="H96" s="74" t="s">
        <v>96</v>
      </c>
      <c r="I96" s="75"/>
      <c r="J96" s="75"/>
      <c r="K96" s="75"/>
      <c r="L96" s="75"/>
      <c r="M96" s="75"/>
      <c r="N96" s="75"/>
    </row>
    <row r="97" spans="1:14" ht="30" customHeight="1" thickBot="1">
      <c r="A97" s="74" t="s">
        <v>128</v>
      </c>
      <c r="B97" s="104">
        <f>+($I$97*$J$97*K97)/1000</f>
        <v>0</v>
      </c>
      <c r="C97" s="104">
        <f t="shared" ref="C97:E97" si="45">+($I$97*$J$97*L97)/1000</f>
        <v>0</v>
      </c>
      <c r="D97" s="104">
        <f t="shared" si="45"/>
        <v>0</v>
      </c>
      <c r="E97" s="104">
        <f t="shared" si="45"/>
        <v>0</v>
      </c>
      <c r="F97" s="75"/>
      <c r="H97" s="74" t="s">
        <v>128</v>
      </c>
      <c r="I97" s="75"/>
      <c r="J97" s="75"/>
      <c r="K97" s="75"/>
      <c r="L97" s="75"/>
      <c r="M97" s="75"/>
      <c r="N97" s="75"/>
    </row>
    <row r="98" spans="1:14" ht="30" customHeight="1" thickBot="1">
      <c r="A98" s="74" t="s">
        <v>98</v>
      </c>
      <c r="B98" s="104">
        <f>+($I$98*$J$98*K98)/1000</f>
        <v>0</v>
      </c>
      <c r="C98" s="104">
        <f t="shared" ref="C98:E98" si="46">+($I$98*$J$98*L98)/1000</f>
        <v>0</v>
      </c>
      <c r="D98" s="104">
        <f t="shared" si="46"/>
        <v>0</v>
      </c>
      <c r="E98" s="104">
        <f t="shared" si="46"/>
        <v>0</v>
      </c>
      <c r="F98" s="75"/>
      <c r="H98" s="74" t="s">
        <v>98</v>
      </c>
      <c r="I98" s="75"/>
      <c r="J98" s="75"/>
      <c r="K98" s="75"/>
      <c r="L98" s="75"/>
      <c r="M98" s="75"/>
      <c r="N98" s="75"/>
    </row>
    <row r="99" spans="1:14" ht="30" customHeight="1" thickBot="1">
      <c r="A99" s="76" t="s">
        <v>39</v>
      </c>
      <c r="B99" s="104">
        <f>SUM(B91:B98)</f>
        <v>0</v>
      </c>
      <c r="C99" s="104">
        <f>SUM(C91:C98)</f>
        <v>0</v>
      </c>
      <c r="D99" s="104">
        <f>SUM(D91:D98)</f>
        <v>0</v>
      </c>
      <c r="E99" s="104">
        <f>SUM(E91:E98)</f>
        <v>0</v>
      </c>
      <c r="F99" s="75"/>
    </row>
    <row r="101" spans="1:14" ht="15.75" thickBot="1">
      <c r="A101" s="7" t="s">
        <v>133</v>
      </c>
    </row>
    <row r="102" spans="1:14" ht="15" customHeight="1">
      <c r="A102" s="216" t="s">
        <v>67</v>
      </c>
      <c r="B102" s="223" t="s">
        <v>19</v>
      </c>
      <c r="C102" s="224"/>
      <c r="D102" s="224"/>
      <c r="E102" s="225"/>
      <c r="F102" s="226" t="s">
        <v>34</v>
      </c>
      <c r="H102" s="216" t="s">
        <v>17</v>
      </c>
      <c r="I102" s="216" t="s">
        <v>716</v>
      </c>
      <c r="J102" s="216" t="s">
        <v>65</v>
      </c>
      <c r="K102" s="223" t="s">
        <v>718</v>
      </c>
      <c r="L102" s="224"/>
      <c r="M102" s="224"/>
      <c r="N102" s="225"/>
    </row>
    <row r="103" spans="1:14" ht="15.75" thickBot="1">
      <c r="A103" s="217"/>
      <c r="B103" s="229" t="s">
        <v>66</v>
      </c>
      <c r="C103" s="220"/>
      <c r="D103" s="220"/>
      <c r="E103" s="221"/>
      <c r="F103" s="227"/>
      <c r="H103" s="217"/>
      <c r="I103" s="217"/>
      <c r="J103" s="217"/>
      <c r="K103" s="230"/>
      <c r="L103" s="231"/>
      <c r="M103" s="231"/>
      <c r="N103" s="232"/>
    </row>
    <row r="104" spans="1:14" ht="34.5" customHeight="1" thickBot="1">
      <c r="A104" s="222"/>
      <c r="B104" s="73" t="s">
        <v>35</v>
      </c>
      <c r="C104" s="73" t="s">
        <v>36</v>
      </c>
      <c r="D104" s="73" t="s">
        <v>37</v>
      </c>
      <c r="E104" s="73" t="s">
        <v>38</v>
      </c>
      <c r="F104" s="228"/>
      <c r="H104" s="222"/>
      <c r="I104" s="222"/>
      <c r="J104" s="222"/>
      <c r="K104" s="73" t="s">
        <v>35</v>
      </c>
      <c r="L104" s="73" t="s">
        <v>36</v>
      </c>
      <c r="M104" s="73" t="s">
        <v>37</v>
      </c>
      <c r="N104" s="73" t="s">
        <v>38</v>
      </c>
    </row>
    <row r="105" spans="1:14" ht="30" customHeight="1" thickBot="1">
      <c r="A105" s="74" t="s">
        <v>91</v>
      </c>
      <c r="B105" s="104">
        <f>+($I$105*$J$105*K105)/1000</f>
        <v>0</v>
      </c>
      <c r="C105" s="104">
        <f t="shared" ref="C105:E105" si="47">+($I$105*$J$105*L105)/1000</f>
        <v>0</v>
      </c>
      <c r="D105" s="104">
        <f t="shared" si="47"/>
        <v>0</v>
      </c>
      <c r="E105" s="104">
        <f t="shared" si="47"/>
        <v>0</v>
      </c>
      <c r="F105" s="75"/>
      <c r="H105" s="74" t="s">
        <v>91</v>
      </c>
      <c r="I105" s="75"/>
      <c r="J105" s="75"/>
      <c r="K105" s="75"/>
      <c r="L105" s="75"/>
      <c r="M105" s="75"/>
      <c r="N105" s="75"/>
    </row>
    <row r="106" spans="1:14" ht="30" customHeight="1" thickBot="1">
      <c r="A106" s="74" t="s">
        <v>92</v>
      </c>
      <c r="B106" s="104">
        <f>+($I$106*$J$106*K106)/1000</f>
        <v>0</v>
      </c>
      <c r="C106" s="104">
        <f t="shared" ref="C106:E106" si="48">+($I$106*$J$106*L106)/1000</f>
        <v>0</v>
      </c>
      <c r="D106" s="104">
        <f t="shared" si="48"/>
        <v>0</v>
      </c>
      <c r="E106" s="104">
        <f t="shared" si="48"/>
        <v>0</v>
      </c>
      <c r="F106" s="75"/>
      <c r="H106" s="74" t="s">
        <v>92</v>
      </c>
      <c r="I106" s="75"/>
      <c r="J106" s="75"/>
      <c r="K106" s="75"/>
      <c r="L106" s="75"/>
      <c r="M106" s="75"/>
      <c r="N106" s="75"/>
    </row>
    <row r="107" spans="1:14" ht="30" customHeight="1" thickBot="1">
      <c r="A107" s="74" t="s">
        <v>93</v>
      </c>
      <c r="B107" s="104">
        <f>+($I$107*$J$107*K107)/1000</f>
        <v>0</v>
      </c>
      <c r="C107" s="104">
        <f t="shared" ref="C107:E107" si="49">+($I$107*$J$107*L107)/1000</f>
        <v>0</v>
      </c>
      <c r="D107" s="104">
        <f t="shared" si="49"/>
        <v>0</v>
      </c>
      <c r="E107" s="104">
        <f t="shared" si="49"/>
        <v>0</v>
      </c>
      <c r="F107" s="75"/>
      <c r="H107" s="74" t="s">
        <v>93</v>
      </c>
      <c r="I107" s="75"/>
      <c r="J107" s="75"/>
      <c r="K107" s="75"/>
      <c r="L107" s="75"/>
      <c r="M107" s="75"/>
      <c r="N107" s="75"/>
    </row>
    <row r="108" spans="1:14" ht="30" customHeight="1" thickBot="1">
      <c r="A108" s="74" t="s">
        <v>94</v>
      </c>
      <c r="B108" s="104">
        <f>+($I$108*$J$108*K108)/1000</f>
        <v>0</v>
      </c>
      <c r="C108" s="104">
        <f t="shared" ref="C108:E108" si="50">+($I$108*$J$108*L108)/1000</f>
        <v>0</v>
      </c>
      <c r="D108" s="104">
        <f t="shared" si="50"/>
        <v>0</v>
      </c>
      <c r="E108" s="104">
        <f t="shared" si="50"/>
        <v>0</v>
      </c>
      <c r="F108" s="75"/>
      <c r="H108" s="74" t="s">
        <v>94</v>
      </c>
      <c r="I108" s="75"/>
      <c r="J108" s="75"/>
      <c r="K108" s="75"/>
      <c r="L108" s="75"/>
      <c r="M108" s="75"/>
      <c r="N108" s="75"/>
    </row>
    <row r="109" spans="1:14" ht="30" customHeight="1" thickBot="1">
      <c r="A109" s="74" t="s">
        <v>95</v>
      </c>
      <c r="B109" s="104">
        <f>+($I$109*$J$109*K109)/1000</f>
        <v>0</v>
      </c>
      <c r="C109" s="104">
        <f t="shared" ref="C109:E109" si="51">+($I$109*$J$109*L109)/1000</f>
        <v>0</v>
      </c>
      <c r="D109" s="104">
        <f t="shared" si="51"/>
        <v>0</v>
      </c>
      <c r="E109" s="104">
        <f t="shared" si="51"/>
        <v>0</v>
      </c>
      <c r="F109" s="75"/>
      <c r="H109" s="74" t="s">
        <v>95</v>
      </c>
      <c r="I109" s="75"/>
      <c r="J109" s="75"/>
      <c r="K109" s="75"/>
      <c r="L109" s="75"/>
      <c r="M109" s="75"/>
      <c r="N109" s="75"/>
    </row>
    <row r="110" spans="1:14" ht="30" customHeight="1" thickBot="1">
      <c r="A110" s="74" t="s">
        <v>96</v>
      </c>
      <c r="B110" s="104">
        <f>+($I$110*$J$110*K110)/1000</f>
        <v>0</v>
      </c>
      <c r="C110" s="104">
        <f t="shared" ref="C110:E110" si="52">+($I$110*$J$110*L110)/1000</f>
        <v>0</v>
      </c>
      <c r="D110" s="104">
        <f t="shared" si="52"/>
        <v>0</v>
      </c>
      <c r="E110" s="104">
        <f t="shared" si="52"/>
        <v>0</v>
      </c>
      <c r="F110" s="75"/>
      <c r="H110" s="74" t="s">
        <v>96</v>
      </c>
      <c r="I110" s="75"/>
      <c r="J110" s="75"/>
      <c r="K110" s="75"/>
      <c r="L110" s="75"/>
      <c r="M110" s="75"/>
      <c r="N110" s="75"/>
    </row>
    <row r="111" spans="1:14" ht="30" customHeight="1" thickBot="1">
      <c r="A111" s="74" t="s">
        <v>128</v>
      </c>
      <c r="B111" s="104">
        <f>+($I$111*$J$111*K111)/1000</f>
        <v>0</v>
      </c>
      <c r="C111" s="104">
        <f t="shared" ref="C111:E111" si="53">+($I$111*$J$111*L111)/1000</f>
        <v>0</v>
      </c>
      <c r="D111" s="104">
        <f t="shared" si="53"/>
        <v>0</v>
      </c>
      <c r="E111" s="104">
        <f t="shared" si="53"/>
        <v>0</v>
      </c>
      <c r="F111" s="75"/>
      <c r="H111" s="74" t="s">
        <v>128</v>
      </c>
      <c r="I111" s="75"/>
      <c r="J111" s="75"/>
      <c r="K111" s="75"/>
      <c r="L111" s="75"/>
      <c r="M111" s="75"/>
      <c r="N111" s="75"/>
    </row>
    <row r="112" spans="1:14" ht="30" customHeight="1" thickBot="1">
      <c r="A112" s="74" t="s">
        <v>98</v>
      </c>
      <c r="B112" s="104">
        <f>+($I$112*$J$112*K112)/1000</f>
        <v>0</v>
      </c>
      <c r="C112" s="104">
        <f t="shared" ref="C112:E112" si="54">+($I$112*$J$112*L112)/1000</f>
        <v>0</v>
      </c>
      <c r="D112" s="104">
        <f t="shared" si="54"/>
        <v>0</v>
      </c>
      <c r="E112" s="104">
        <f t="shared" si="54"/>
        <v>0</v>
      </c>
      <c r="F112" s="75"/>
      <c r="H112" s="74" t="s">
        <v>98</v>
      </c>
      <c r="I112" s="75"/>
      <c r="J112" s="75"/>
      <c r="K112" s="75"/>
      <c r="L112" s="75"/>
      <c r="M112" s="75"/>
      <c r="N112" s="75"/>
    </row>
    <row r="113" spans="1:14" ht="30" customHeight="1" thickBot="1">
      <c r="A113" s="76" t="s">
        <v>39</v>
      </c>
      <c r="B113" s="104">
        <f>SUM(B105:B112)</f>
        <v>0</v>
      </c>
      <c r="C113" s="104">
        <f>SUM(C105:C112)</f>
        <v>0</v>
      </c>
      <c r="D113" s="104">
        <f>SUM(D105:D112)</f>
        <v>0</v>
      </c>
      <c r="E113" s="104">
        <f>SUM(E105:E112)</f>
        <v>0</v>
      </c>
      <c r="F113" s="75"/>
    </row>
    <row r="115" spans="1:14" ht="15.75" thickBot="1">
      <c r="A115" s="7" t="s">
        <v>134</v>
      </c>
    </row>
    <row r="116" spans="1:14" ht="15" customHeight="1">
      <c r="A116" s="216" t="s">
        <v>67</v>
      </c>
      <c r="B116" s="223" t="s">
        <v>19</v>
      </c>
      <c r="C116" s="224"/>
      <c r="D116" s="224"/>
      <c r="E116" s="225"/>
      <c r="F116" s="226" t="s">
        <v>34</v>
      </c>
      <c r="H116" s="216" t="s">
        <v>17</v>
      </c>
      <c r="I116" s="216" t="s">
        <v>716</v>
      </c>
      <c r="J116" s="216" t="s">
        <v>65</v>
      </c>
      <c r="K116" s="223" t="s">
        <v>718</v>
      </c>
      <c r="L116" s="224"/>
      <c r="M116" s="224"/>
      <c r="N116" s="225"/>
    </row>
    <row r="117" spans="1:14" ht="15.75" thickBot="1">
      <c r="A117" s="217"/>
      <c r="B117" s="229" t="s">
        <v>66</v>
      </c>
      <c r="C117" s="220"/>
      <c r="D117" s="220"/>
      <c r="E117" s="221"/>
      <c r="F117" s="227"/>
      <c r="H117" s="217"/>
      <c r="I117" s="217"/>
      <c r="J117" s="217"/>
      <c r="K117" s="230"/>
      <c r="L117" s="231"/>
      <c r="M117" s="231"/>
      <c r="N117" s="232"/>
    </row>
    <row r="118" spans="1:14" ht="34.5" customHeight="1" thickBot="1">
      <c r="A118" s="222"/>
      <c r="B118" s="73" t="s">
        <v>35</v>
      </c>
      <c r="C118" s="73" t="s">
        <v>36</v>
      </c>
      <c r="D118" s="73" t="s">
        <v>37</v>
      </c>
      <c r="E118" s="73" t="s">
        <v>38</v>
      </c>
      <c r="F118" s="228"/>
      <c r="H118" s="222"/>
      <c r="I118" s="222"/>
      <c r="J118" s="222"/>
      <c r="K118" s="73" t="s">
        <v>35</v>
      </c>
      <c r="L118" s="73" t="s">
        <v>36</v>
      </c>
      <c r="M118" s="73" t="s">
        <v>37</v>
      </c>
      <c r="N118" s="73" t="s">
        <v>38</v>
      </c>
    </row>
    <row r="119" spans="1:14" ht="30" customHeight="1" thickBot="1">
      <c r="A119" s="74" t="s">
        <v>91</v>
      </c>
      <c r="B119" s="104">
        <f>+($I$119*$J$119*K119)/1000</f>
        <v>0</v>
      </c>
      <c r="C119" s="104">
        <f t="shared" ref="C119:E119" si="55">+($I$119*$J$119*L119)/1000</f>
        <v>0</v>
      </c>
      <c r="D119" s="104">
        <f t="shared" si="55"/>
        <v>0</v>
      </c>
      <c r="E119" s="104">
        <f t="shared" si="55"/>
        <v>0</v>
      </c>
      <c r="F119" s="75"/>
      <c r="H119" s="74" t="s">
        <v>91</v>
      </c>
      <c r="I119" s="75"/>
      <c r="J119" s="75"/>
      <c r="K119" s="75"/>
      <c r="L119" s="75"/>
      <c r="M119" s="75"/>
      <c r="N119" s="75"/>
    </row>
    <row r="120" spans="1:14" ht="30" customHeight="1" thickBot="1">
      <c r="A120" s="74" t="s">
        <v>92</v>
      </c>
      <c r="B120" s="104">
        <f>+($I$120*$J$120*K120)/1000</f>
        <v>0</v>
      </c>
      <c r="C120" s="104">
        <f t="shared" ref="C120:E120" si="56">+($I$120*$J$120*L120)/1000</f>
        <v>0</v>
      </c>
      <c r="D120" s="104">
        <f t="shared" si="56"/>
        <v>0</v>
      </c>
      <c r="E120" s="104">
        <f t="shared" si="56"/>
        <v>0</v>
      </c>
      <c r="F120" s="75"/>
      <c r="H120" s="74" t="s">
        <v>92</v>
      </c>
      <c r="I120" s="75"/>
      <c r="J120" s="75"/>
      <c r="K120" s="75"/>
      <c r="L120" s="75"/>
      <c r="M120" s="75"/>
      <c r="N120" s="75"/>
    </row>
    <row r="121" spans="1:14" ht="30" customHeight="1" thickBot="1">
      <c r="A121" s="74" t="s">
        <v>93</v>
      </c>
      <c r="B121" s="104">
        <f>+($I$121*$J$121*K121)/1000</f>
        <v>0</v>
      </c>
      <c r="C121" s="104">
        <f t="shared" ref="C121:E121" si="57">+($I$121*$J$121*L121)/1000</f>
        <v>0</v>
      </c>
      <c r="D121" s="104">
        <f t="shared" si="57"/>
        <v>0</v>
      </c>
      <c r="E121" s="104">
        <f t="shared" si="57"/>
        <v>0</v>
      </c>
      <c r="F121" s="75"/>
      <c r="H121" s="74" t="s">
        <v>93</v>
      </c>
      <c r="I121" s="75"/>
      <c r="J121" s="75"/>
      <c r="K121" s="75"/>
      <c r="L121" s="75"/>
      <c r="M121" s="75"/>
      <c r="N121" s="75"/>
    </row>
    <row r="122" spans="1:14" ht="30" customHeight="1" thickBot="1">
      <c r="A122" s="74" t="s">
        <v>94</v>
      </c>
      <c r="B122" s="104">
        <f>+($I$122*$J$122*K122)/1000</f>
        <v>0</v>
      </c>
      <c r="C122" s="104">
        <f t="shared" ref="C122:E122" si="58">+($I$122*$J$122*L122)/1000</f>
        <v>0</v>
      </c>
      <c r="D122" s="104">
        <f t="shared" si="58"/>
        <v>0</v>
      </c>
      <c r="E122" s="104">
        <f t="shared" si="58"/>
        <v>0</v>
      </c>
      <c r="F122" s="75"/>
      <c r="H122" s="74" t="s">
        <v>94</v>
      </c>
      <c r="I122" s="75"/>
      <c r="J122" s="75"/>
      <c r="K122" s="75"/>
      <c r="L122" s="75"/>
      <c r="M122" s="75"/>
      <c r="N122" s="75"/>
    </row>
    <row r="123" spans="1:14" ht="30" customHeight="1" thickBot="1">
      <c r="A123" s="74" t="s">
        <v>95</v>
      </c>
      <c r="B123" s="104">
        <f>+($I$123*$J$123*K123)/1000</f>
        <v>0</v>
      </c>
      <c r="C123" s="104">
        <f t="shared" ref="C123:E123" si="59">+($I$123*$J$123*L123)/1000</f>
        <v>0</v>
      </c>
      <c r="D123" s="104">
        <f t="shared" si="59"/>
        <v>0</v>
      </c>
      <c r="E123" s="104">
        <f t="shared" si="59"/>
        <v>0</v>
      </c>
      <c r="F123" s="75"/>
      <c r="H123" s="74" t="s">
        <v>95</v>
      </c>
      <c r="I123" s="75"/>
      <c r="J123" s="75"/>
      <c r="K123" s="75"/>
      <c r="L123" s="75"/>
      <c r="M123" s="75"/>
      <c r="N123" s="75"/>
    </row>
    <row r="124" spans="1:14" ht="30" customHeight="1" thickBot="1">
      <c r="A124" s="74" t="s">
        <v>96</v>
      </c>
      <c r="B124" s="104">
        <f>+($I$124*$J$124*K124)/1000</f>
        <v>0</v>
      </c>
      <c r="C124" s="104">
        <f t="shared" ref="C124:E124" si="60">+($I$124*$J$124*L124)/1000</f>
        <v>0</v>
      </c>
      <c r="D124" s="104">
        <f t="shared" si="60"/>
        <v>0</v>
      </c>
      <c r="E124" s="104">
        <f t="shared" si="60"/>
        <v>0</v>
      </c>
      <c r="F124" s="75"/>
      <c r="H124" s="74" t="s">
        <v>96</v>
      </c>
      <c r="I124" s="75"/>
      <c r="J124" s="75"/>
      <c r="K124" s="75"/>
      <c r="L124" s="75"/>
      <c r="M124" s="75"/>
      <c r="N124" s="75"/>
    </row>
    <row r="125" spans="1:14" ht="30" customHeight="1" thickBot="1">
      <c r="A125" s="74" t="s">
        <v>128</v>
      </c>
      <c r="B125" s="104">
        <f>+($I$125*$J$125*K125)/1000</f>
        <v>0</v>
      </c>
      <c r="C125" s="104">
        <f t="shared" ref="C125:E125" si="61">+($I$125*$J$125*L125)/1000</f>
        <v>0</v>
      </c>
      <c r="D125" s="104">
        <f t="shared" si="61"/>
        <v>0</v>
      </c>
      <c r="E125" s="104">
        <f t="shared" si="61"/>
        <v>0</v>
      </c>
      <c r="F125" s="75"/>
      <c r="H125" s="74" t="s">
        <v>128</v>
      </c>
      <c r="I125" s="75"/>
      <c r="J125" s="75"/>
      <c r="K125" s="75"/>
      <c r="L125" s="75"/>
      <c r="M125" s="75"/>
      <c r="N125" s="75"/>
    </row>
    <row r="126" spans="1:14" ht="30" customHeight="1" thickBot="1">
      <c r="A126" s="74" t="s">
        <v>98</v>
      </c>
      <c r="B126" s="104">
        <f>+($I$126*$J$126*K126)/1000</f>
        <v>0</v>
      </c>
      <c r="C126" s="104">
        <f t="shared" ref="C126:E126" si="62">+($I$126*$J$126*L126)/1000</f>
        <v>0</v>
      </c>
      <c r="D126" s="104">
        <f t="shared" si="62"/>
        <v>0</v>
      </c>
      <c r="E126" s="104">
        <f t="shared" si="62"/>
        <v>0</v>
      </c>
      <c r="F126" s="75"/>
      <c r="H126" s="74" t="s">
        <v>98</v>
      </c>
      <c r="I126" s="75"/>
      <c r="J126" s="75"/>
      <c r="K126" s="75"/>
      <c r="L126" s="75"/>
      <c r="M126" s="75"/>
      <c r="N126" s="75"/>
    </row>
    <row r="127" spans="1:14" ht="30" customHeight="1" thickBot="1">
      <c r="A127" s="76" t="s">
        <v>39</v>
      </c>
      <c r="B127" s="104">
        <f>SUM(B119:B126)</f>
        <v>0</v>
      </c>
      <c r="C127" s="104">
        <f>SUM(C119:C126)</f>
        <v>0</v>
      </c>
      <c r="D127" s="104">
        <f>SUM(D119:D126)</f>
        <v>0</v>
      </c>
      <c r="E127" s="104">
        <f>SUM(E119:E126)</f>
        <v>0</v>
      </c>
      <c r="F127" s="75"/>
    </row>
    <row r="128" spans="1:14" ht="12.75" customHeight="1"/>
    <row r="130" spans="1:14" ht="15.75" thickBot="1">
      <c r="A130" s="7" t="s">
        <v>141</v>
      </c>
    </row>
    <row r="131" spans="1:14" ht="15" customHeight="1">
      <c r="A131" s="216" t="s">
        <v>67</v>
      </c>
      <c r="B131" s="223" t="s">
        <v>19</v>
      </c>
      <c r="C131" s="224"/>
      <c r="D131" s="224"/>
      <c r="E131" s="225"/>
      <c r="F131" s="226" t="s">
        <v>34</v>
      </c>
      <c r="H131" s="216" t="s">
        <v>17</v>
      </c>
      <c r="I131" s="216" t="s">
        <v>716</v>
      </c>
      <c r="J131" s="216" t="s">
        <v>65</v>
      </c>
      <c r="K131" s="223" t="s">
        <v>718</v>
      </c>
      <c r="L131" s="224"/>
      <c r="M131" s="224"/>
      <c r="N131" s="225"/>
    </row>
    <row r="132" spans="1:14" ht="15.75" thickBot="1">
      <c r="A132" s="217"/>
      <c r="B132" s="229" t="s">
        <v>66</v>
      </c>
      <c r="C132" s="220"/>
      <c r="D132" s="220"/>
      <c r="E132" s="221"/>
      <c r="F132" s="227"/>
      <c r="H132" s="217"/>
      <c r="I132" s="217"/>
      <c r="J132" s="217"/>
      <c r="K132" s="230"/>
      <c r="L132" s="231"/>
      <c r="M132" s="231"/>
      <c r="N132" s="232"/>
    </row>
    <row r="133" spans="1:14" ht="34.5" customHeight="1" thickBot="1">
      <c r="A133" s="222"/>
      <c r="B133" s="73" t="s">
        <v>35</v>
      </c>
      <c r="C133" s="73" t="s">
        <v>36</v>
      </c>
      <c r="D133" s="73" t="s">
        <v>37</v>
      </c>
      <c r="E133" s="73" t="s">
        <v>38</v>
      </c>
      <c r="F133" s="228"/>
      <c r="H133" s="222"/>
      <c r="I133" s="222"/>
      <c r="J133" s="222"/>
      <c r="K133" s="73" t="s">
        <v>35</v>
      </c>
      <c r="L133" s="73" t="s">
        <v>36</v>
      </c>
      <c r="M133" s="73" t="s">
        <v>37</v>
      </c>
      <c r="N133" s="73" t="s">
        <v>38</v>
      </c>
    </row>
    <row r="134" spans="1:14" ht="30" customHeight="1" thickBot="1">
      <c r="A134" s="74" t="s">
        <v>91</v>
      </c>
      <c r="B134" s="104">
        <f>+($I$134*$J$134*K134)/1000</f>
        <v>0</v>
      </c>
      <c r="C134" s="104">
        <f t="shared" ref="C134:E134" si="63">+($I$134*$J$134*L134)/1000</f>
        <v>0</v>
      </c>
      <c r="D134" s="104">
        <f t="shared" si="63"/>
        <v>0</v>
      </c>
      <c r="E134" s="104">
        <f t="shared" si="63"/>
        <v>0</v>
      </c>
      <c r="F134" s="75"/>
      <c r="H134" s="74" t="s">
        <v>91</v>
      </c>
      <c r="I134" s="75"/>
      <c r="J134" s="75"/>
      <c r="K134" s="75"/>
      <c r="L134" s="75"/>
      <c r="M134" s="75"/>
      <c r="N134" s="75"/>
    </row>
    <row r="135" spans="1:14" ht="30" customHeight="1" thickBot="1">
      <c r="A135" s="74" t="s">
        <v>92</v>
      </c>
      <c r="B135" s="104">
        <f>+($I$135*$J$135*K135)/1000</f>
        <v>0</v>
      </c>
      <c r="C135" s="104">
        <f t="shared" ref="C135:E135" si="64">+($I$135*$J$135*L135)/1000</f>
        <v>0</v>
      </c>
      <c r="D135" s="104">
        <f t="shared" si="64"/>
        <v>0</v>
      </c>
      <c r="E135" s="104">
        <f t="shared" si="64"/>
        <v>0</v>
      </c>
      <c r="F135" s="75"/>
      <c r="H135" s="74" t="s">
        <v>92</v>
      </c>
      <c r="I135" s="75"/>
      <c r="J135" s="75"/>
      <c r="K135" s="75"/>
      <c r="L135" s="75"/>
      <c r="M135" s="75"/>
      <c r="N135" s="75"/>
    </row>
    <row r="136" spans="1:14" ht="30" customHeight="1" thickBot="1">
      <c r="A136" s="74" t="s">
        <v>93</v>
      </c>
      <c r="B136" s="104">
        <f>+($I$136*$J$136*K136)/1000</f>
        <v>0</v>
      </c>
      <c r="C136" s="104">
        <f t="shared" ref="C136:E136" si="65">+($I$136*$J$136*L136)/1000</f>
        <v>0</v>
      </c>
      <c r="D136" s="104">
        <f t="shared" si="65"/>
        <v>0</v>
      </c>
      <c r="E136" s="104">
        <f t="shared" si="65"/>
        <v>0</v>
      </c>
      <c r="F136" s="75"/>
      <c r="H136" s="74" t="s">
        <v>93</v>
      </c>
      <c r="I136" s="75"/>
      <c r="J136" s="75"/>
      <c r="K136" s="75"/>
      <c r="L136" s="75"/>
      <c r="M136" s="75"/>
      <c r="N136" s="75"/>
    </row>
    <row r="137" spans="1:14" ht="30" customHeight="1" thickBot="1">
      <c r="A137" s="74" t="s">
        <v>94</v>
      </c>
      <c r="B137" s="104">
        <f>+($I$137*$J$137*K137)/1000</f>
        <v>0</v>
      </c>
      <c r="C137" s="104">
        <f t="shared" ref="C137:E137" si="66">+($I$137*$J$137*L137)/1000</f>
        <v>0</v>
      </c>
      <c r="D137" s="104">
        <f t="shared" si="66"/>
        <v>0</v>
      </c>
      <c r="E137" s="104">
        <f t="shared" si="66"/>
        <v>0</v>
      </c>
      <c r="F137" s="75"/>
      <c r="H137" s="74" t="s">
        <v>94</v>
      </c>
      <c r="I137" s="75"/>
      <c r="J137" s="75"/>
      <c r="K137" s="75"/>
      <c r="L137" s="75"/>
      <c r="M137" s="75"/>
      <c r="N137" s="75"/>
    </row>
    <row r="138" spans="1:14" ht="30" customHeight="1" thickBot="1">
      <c r="A138" s="74" t="s">
        <v>95</v>
      </c>
      <c r="B138" s="104">
        <f>+($I$138*$J$138*K138)/1000</f>
        <v>0</v>
      </c>
      <c r="C138" s="104">
        <f t="shared" ref="C138:E138" si="67">+($I$138*$J$138*L138)/1000</f>
        <v>0</v>
      </c>
      <c r="D138" s="104">
        <f t="shared" si="67"/>
        <v>0</v>
      </c>
      <c r="E138" s="104">
        <f t="shared" si="67"/>
        <v>0</v>
      </c>
      <c r="F138" s="75"/>
      <c r="H138" s="74" t="s">
        <v>95</v>
      </c>
      <c r="I138" s="75"/>
      <c r="J138" s="75"/>
      <c r="K138" s="75"/>
      <c r="L138" s="75"/>
      <c r="M138" s="75"/>
      <c r="N138" s="75"/>
    </row>
    <row r="139" spans="1:14" ht="30" customHeight="1" thickBot="1">
      <c r="A139" s="74" t="s">
        <v>96</v>
      </c>
      <c r="B139" s="104">
        <f>+($I$139*$J$139*K139)/1000</f>
        <v>0</v>
      </c>
      <c r="C139" s="104">
        <f t="shared" ref="C139:E139" si="68">+($I$139*$J$139*L139)/1000</f>
        <v>0</v>
      </c>
      <c r="D139" s="104">
        <f t="shared" si="68"/>
        <v>0</v>
      </c>
      <c r="E139" s="104">
        <f t="shared" si="68"/>
        <v>0</v>
      </c>
      <c r="F139" s="75"/>
      <c r="H139" s="74" t="s">
        <v>96</v>
      </c>
      <c r="I139" s="75"/>
      <c r="J139" s="75"/>
      <c r="K139" s="75"/>
      <c r="L139" s="75"/>
      <c r="M139" s="75"/>
      <c r="N139" s="75"/>
    </row>
    <row r="140" spans="1:14" ht="30" customHeight="1" thickBot="1">
      <c r="A140" s="74" t="s">
        <v>128</v>
      </c>
      <c r="B140" s="104">
        <f>+($I$140*$J$140*K140)/1000</f>
        <v>0</v>
      </c>
      <c r="C140" s="104">
        <f t="shared" ref="C140:E140" si="69">+($I$140*$J$140*L140)/1000</f>
        <v>0</v>
      </c>
      <c r="D140" s="104">
        <f t="shared" si="69"/>
        <v>0</v>
      </c>
      <c r="E140" s="104">
        <f t="shared" si="69"/>
        <v>0</v>
      </c>
      <c r="F140" s="75"/>
      <c r="H140" s="74" t="s">
        <v>128</v>
      </c>
      <c r="I140" s="75"/>
      <c r="J140" s="75"/>
      <c r="K140" s="75"/>
      <c r="L140" s="75"/>
      <c r="M140" s="75"/>
      <c r="N140" s="75"/>
    </row>
    <row r="141" spans="1:14" ht="30" customHeight="1" thickBot="1">
      <c r="A141" s="74" t="s">
        <v>98</v>
      </c>
      <c r="B141" s="104">
        <f>+($I$141*$J$141*K141)/1000</f>
        <v>0</v>
      </c>
      <c r="C141" s="104">
        <f t="shared" ref="C141:E141" si="70">+($I$141*$J$141*L141)/1000</f>
        <v>0</v>
      </c>
      <c r="D141" s="104">
        <f t="shared" si="70"/>
        <v>0</v>
      </c>
      <c r="E141" s="104">
        <f t="shared" si="70"/>
        <v>0</v>
      </c>
      <c r="F141" s="75"/>
      <c r="H141" s="74" t="s">
        <v>98</v>
      </c>
      <c r="I141" s="75"/>
      <c r="J141" s="75"/>
      <c r="K141" s="75"/>
      <c r="L141" s="75"/>
      <c r="M141" s="75"/>
      <c r="N141" s="75"/>
    </row>
    <row r="142" spans="1:14" ht="30" customHeight="1" thickBot="1">
      <c r="A142" s="76" t="s">
        <v>39</v>
      </c>
      <c r="B142" s="104">
        <f>SUM(B134:B141)</f>
        <v>0</v>
      </c>
      <c r="C142" s="104">
        <f>SUM(C134:C141)</f>
        <v>0</v>
      </c>
      <c r="D142" s="104">
        <f>SUM(D134:D141)</f>
        <v>0</v>
      </c>
      <c r="E142" s="104">
        <f>SUM(E134:E141)</f>
        <v>0</v>
      </c>
      <c r="F142" s="75"/>
    </row>
    <row r="143" spans="1:14" ht="9.75" customHeight="1"/>
    <row r="144" spans="1:14" ht="15.75" thickBot="1">
      <c r="A144" s="7" t="s">
        <v>136</v>
      </c>
    </row>
    <row r="145" spans="1:14" ht="15" customHeight="1">
      <c r="A145" s="216" t="s">
        <v>67</v>
      </c>
      <c r="B145" s="223" t="s">
        <v>19</v>
      </c>
      <c r="C145" s="224"/>
      <c r="D145" s="224"/>
      <c r="E145" s="225"/>
      <c r="F145" s="226" t="s">
        <v>34</v>
      </c>
      <c r="H145" s="216" t="s">
        <v>17</v>
      </c>
      <c r="I145" s="216" t="s">
        <v>716</v>
      </c>
      <c r="J145" s="216" t="s">
        <v>65</v>
      </c>
      <c r="K145" s="223" t="s">
        <v>718</v>
      </c>
      <c r="L145" s="224"/>
      <c r="M145" s="224"/>
      <c r="N145" s="225"/>
    </row>
    <row r="146" spans="1:14" ht="15.75" thickBot="1">
      <c r="A146" s="217"/>
      <c r="B146" s="229" t="s">
        <v>66</v>
      </c>
      <c r="C146" s="220"/>
      <c r="D146" s="220"/>
      <c r="E146" s="221"/>
      <c r="F146" s="227"/>
      <c r="H146" s="217"/>
      <c r="I146" s="217"/>
      <c r="J146" s="217"/>
      <c r="K146" s="230"/>
      <c r="L146" s="231"/>
      <c r="M146" s="231"/>
      <c r="N146" s="232"/>
    </row>
    <row r="147" spans="1:14" ht="34.5" customHeight="1" thickBot="1">
      <c r="A147" s="222"/>
      <c r="B147" s="73" t="s">
        <v>35</v>
      </c>
      <c r="C147" s="73" t="s">
        <v>36</v>
      </c>
      <c r="D147" s="73" t="s">
        <v>37</v>
      </c>
      <c r="E147" s="73" t="s">
        <v>38</v>
      </c>
      <c r="F147" s="228"/>
      <c r="H147" s="222"/>
      <c r="I147" s="222"/>
      <c r="J147" s="222"/>
      <c r="K147" s="73" t="s">
        <v>35</v>
      </c>
      <c r="L147" s="73" t="s">
        <v>36</v>
      </c>
      <c r="M147" s="73" t="s">
        <v>37</v>
      </c>
      <c r="N147" s="73" t="s">
        <v>38</v>
      </c>
    </row>
    <row r="148" spans="1:14" ht="30" customHeight="1" thickBot="1">
      <c r="A148" s="74" t="s">
        <v>91</v>
      </c>
      <c r="B148" s="104">
        <f>+($I$148*$J$148*K148)/1000</f>
        <v>0</v>
      </c>
      <c r="C148" s="104">
        <f t="shared" ref="C148:E148" si="71">+($I$148*$J$148*L148)/1000</f>
        <v>0</v>
      </c>
      <c r="D148" s="104">
        <f t="shared" si="71"/>
        <v>0</v>
      </c>
      <c r="E148" s="104">
        <f t="shared" si="71"/>
        <v>0</v>
      </c>
      <c r="F148" s="75"/>
      <c r="H148" s="74" t="s">
        <v>91</v>
      </c>
      <c r="I148" s="75"/>
      <c r="J148" s="75"/>
      <c r="K148" s="75"/>
      <c r="L148" s="75"/>
      <c r="M148" s="75"/>
      <c r="N148" s="75"/>
    </row>
    <row r="149" spans="1:14" ht="30" customHeight="1" thickBot="1">
      <c r="A149" s="74" t="s">
        <v>92</v>
      </c>
      <c r="B149" s="104">
        <f>+($I$149*$J$149*K149)/1000</f>
        <v>0</v>
      </c>
      <c r="C149" s="104">
        <f t="shared" ref="C149:E149" si="72">+($I$149*$J$149*L149)/1000</f>
        <v>0</v>
      </c>
      <c r="D149" s="104">
        <f t="shared" si="72"/>
        <v>0</v>
      </c>
      <c r="E149" s="104">
        <f t="shared" si="72"/>
        <v>0</v>
      </c>
      <c r="F149" s="75"/>
      <c r="H149" s="74" t="s">
        <v>92</v>
      </c>
      <c r="I149" s="75"/>
      <c r="J149" s="75"/>
      <c r="K149" s="75"/>
      <c r="L149" s="75"/>
      <c r="M149" s="75"/>
      <c r="N149" s="75"/>
    </row>
    <row r="150" spans="1:14" ht="30" customHeight="1" thickBot="1">
      <c r="A150" s="74" t="s">
        <v>93</v>
      </c>
      <c r="B150" s="104">
        <f>+($I$150*$J$150*K150)/1000</f>
        <v>0</v>
      </c>
      <c r="C150" s="104">
        <f t="shared" ref="C150:E150" si="73">+($I$150*$J$150*L150)/1000</f>
        <v>0</v>
      </c>
      <c r="D150" s="104">
        <f t="shared" si="73"/>
        <v>0</v>
      </c>
      <c r="E150" s="104">
        <f t="shared" si="73"/>
        <v>0</v>
      </c>
      <c r="F150" s="75"/>
      <c r="H150" s="74" t="s">
        <v>93</v>
      </c>
      <c r="I150" s="75"/>
      <c r="J150" s="75"/>
      <c r="K150" s="75"/>
      <c r="L150" s="75"/>
      <c r="M150" s="75"/>
      <c r="N150" s="75"/>
    </row>
    <row r="151" spans="1:14" ht="30" customHeight="1" thickBot="1">
      <c r="A151" s="74" t="s">
        <v>94</v>
      </c>
      <c r="B151" s="104">
        <f>+($I$151*$J$151*K151)/1000</f>
        <v>0</v>
      </c>
      <c r="C151" s="104">
        <f t="shared" ref="C151:E151" si="74">+($I$151*$J$151*L151)/1000</f>
        <v>0</v>
      </c>
      <c r="D151" s="104">
        <f t="shared" si="74"/>
        <v>0</v>
      </c>
      <c r="E151" s="104">
        <f t="shared" si="74"/>
        <v>0</v>
      </c>
      <c r="F151" s="75"/>
      <c r="H151" s="74" t="s">
        <v>94</v>
      </c>
      <c r="I151" s="75"/>
      <c r="J151" s="75"/>
      <c r="K151" s="75"/>
      <c r="L151" s="75"/>
      <c r="M151" s="75"/>
      <c r="N151" s="75"/>
    </row>
    <row r="152" spans="1:14" ht="30" customHeight="1" thickBot="1">
      <c r="A152" s="74" t="s">
        <v>95</v>
      </c>
      <c r="B152" s="104">
        <f>+($I$152*$J$152*K152)/1000</f>
        <v>0</v>
      </c>
      <c r="C152" s="104">
        <f t="shared" ref="C152:E152" si="75">+($I$152*$J$152*L152)/1000</f>
        <v>0</v>
      </c>
      <c r="D152" s="104">
        <f t="shared" si="75"/>
        <v>0</v>
      </c>
      <c r="E152" s="104">
        <f t="shared" si="75"/>
        <v>0</v>
      </c>
      <c r="F152" s="75"/>
      <c r="H152" s="74" t="s">
        <v>95</v>
      </c>
      <c r="I152" s="75"/>
      <c r="J152" s="75"/>
      <c r="K152" s="75"/>
      <c r="L152" s="75"/>
      <c r="M152" s="75"/>
      <c r="N152" s="75"/>
    </row>
    <row r="153" spans="1:14" ht="30" customHeight="1" thickBot="1">
      <c r="A153" s="74" t="s">
        <v>96</v>
      </c>
      <c r="B153" s="104">
        <f>+($I$153*$J$153*K153)/1000</f>
        <v>0</v>
      </c>
      <c r="C153" s="104">
        <f t="shared" ref="C153:E153" si="76">+($I$153*$J$153*L153)/1000</f>
        <v>0</v>
      </c>
      <c r="D153" s="104">
        <f t="shared" si="76"/>
        <v>0</v>
      </c>
      <c r="E153" s="104">
        <f t="shared" si="76"/>
        <v>0</v>
      </c>
      <c r="F153" s="75"/>
      <c r="H153" s="74" t="s">
        <v>96</v>
      </c>
      <c r="I153" s="75"/>
      <c r="J153" s="75"/>
      <c r="K153" s="75"/>
      <c r="L153" s="75"/>
      <c r="M153" s="75"/>
      <c r="N153" s="75"/>
    </row>
    <row r="154" spans="1:14" ht="30" customHeight="1" thickBot="1">
      <c r="A154" s="74" t="s">
        <v>128</v>
      </c>
      <c r="B154" s="104">
        <f>+($I$154*$J$154*K154)/1000</f>
        <v>0</v>
      </c>
      <c r="C154" s="104">
        <f t="shared" ref="C154:E154" si="77">+($I$154*$J$154*L154)/1000</f>
        <v>0</v>
      </c>
      <c r="D154" s="104">
        <f t="shared" si="77"/>
        <v>0</v>
      </c>
      <c r="E154" s="104">
        <f t="shared" si="77"/>
        <v>0</v>
      </c>
      <c r="F154" s="75"/>
      <c r="H154" s="74" t="s">
        <v>128</v>
      </c>
      <c r="I154" s="75"/>
      <c r="J154" s="75"/>
      <c r="K154" s="75"/>
      <c r="L154" s="75"/>
      <c r="M154" s="75"/>
      <c r="N154" s="75"/>
    </row>
    <row r="155" spans="1:14" ht="30" customHeight="1" thickBot="1">
      <c r="A155" s="74" t="s">
        <v>98</v>
      </c>
      <c r="B155" s="104">
        <f>+($I$155*$J$155*K155)/1000</f>
        <v>0</v>
      </c>
      <c r="C155" s="104">
        <f t="shared" ref="C155:E155" si="78">+($I$155*$J$155*L155)/1000</f>
        <v>0</v>
      </c>
      <c r="D155" s="104">
        <f t="shared" si="78"/>
        <v>0</v>
      </c>
      <c r="E155" s="104">
        <f t="shared" si="78"/>
        <v>0</v>
      </c>
      <c r="F155" s="75"/>
      <c r="H155" s="74" t="s">
        <v>98</v>
      </c>
      <c r="I155" s="75"/>
      <c r="J155" s="75"/>
      <c r="K155" s="75"/>
      <c r="L155" s="75"/>
      <c r="M155" s="75"/>
      <c r="N155" s="75"/>
    </row>
    <row r="156" spans="1:14" ht="30" customHeight="1" thickBot="1">
      <c r="A156" s="76" t="s">
        <v>39</v>
      </c>
      <c r="B156" s="104">
        <f>SUM(B148:B155)</f>
        <v>0</v>
      </c>
      <c r="C156" s="104">
        <f>SUM(C148:C155)</f>
        <v>0</v>
      </c>
      <c r="D156" s="104">
        <f>SUM(D148:D155)</f>
        <v>0</v>
      </c>
      <c r="E156" s="104">
        <f>SUM(E148:E155)</f>
        <v>0</v>
      </c>
      <c r="F156" s="75"/>
    </row>
    <row r="157" spans="1:14" ht="9.75" customHeight="1"/>
    <row r="158" spans="1:14" ht="15.75" thickBot="1">
      <c r="A158" s="7" t="s">
        <v>137</v>
      </c>
    </row>
    <row r="159" spans="1:14" ht="15" customHeight="1">
      <c r="A159" s="216" t="s">
        <v>67</v>
      </c>
      <c r="B159" s="223" t="s">
        <v>19</v>
      </c>
      <c r="C159" s="224"/>
      <c r="D159" s="224"/>
      <c r="E159" s="225"/>
      <c r="F159" s="226" t="s">
        <v>34</v>
      </c>
      <c r="H159" s="216" t="s">
        <v>17</v>
      </c>
      <c r="I159" s="216" t="s">
        <v>716</v>
      </c>
      <c r="J159" s="216" t="s">
        <v>65</v>
      </c>
      <c r="K159" s="223" t="s">
        <v>718</v>
      </c>
      <c r="L159" s="224"/>
      <c r="M159" s="224"/>
      <c r="N159" s="225"/>
    </row>
    <row r="160" spans="1:14" ht="15.75" thickBot="1">
      <c r="A160" s="217"/>
      <c r="B160" s="229" t="s">
        <v>66</v>
      </c>
      <c r="C160" s="220"/>
      <c r="D160" s="220"/>
      <c r="E160" s="221"/>
      <c r="F160" s="227"/>
      <c r="H160" s="217"/>
      <c r="I160" s="217"/>
      <c r="J160" s="217"/>
      <c r="K160" s="230"/>
      <c r="L160" s="231"/>
      <c r="M160" s="231"/>
      <c r="N160" s="232"/>
    </row>
    <row r="161" spans="1:14" ht="34.5" customHeight="1" thickBot="1">
      <c r="A161" s="222"/>
      <c r="B161" s="73" t="s">
        <v>35</v>
      </c>
      <c r="C161" s="73" t="s">
        <v>36</v>
      </c>
      <c r="D161" s="73" t="s">
        <v>37</v>
      </c>
      <c r="E161" s="73" t="s">
        <v>38</v>
      </c>
      <c r="F161" s="228"/>
      <c r="H161" s="222"/>
      <c r="I161" s="222"/>
      <c r="J161" s="222"/>
      <c r="K161" s="73" t="s">
        <v>35</v>
      </c>
      <c r="L161" s="73" t="s">
        <v>36</v>
      </c>
      <c r="M161" s="73" t="s">
        <v>37</v>
      </c>
      <c r="N161" s="73" t="s">
        <v>38</v>
      </c>
    </row>
    <row r="162" spans="1:14" ht="30" customHeight="1" thickBot="1">
      <c r="A162" s="74" t="s">
        <v>91</v>
      </c>
      <c r="B162" s="104">
        <f>+($I$162*$J$162*K162)/1000</f>
        <v>0</v>
      </c>
      <c r="C162" s="104">
        <f t="shared" ref="C162:E162" si="79">+($I$162*$J$162*L162)/1000</f>
        <v>0</v>
      </c>
      <c r="D162" s="104">
        <f t="shared" si="79"/>
        <v>0</v>
      </c>
      <c r="E162" s="104">
        <f t="shared" si="79"/>
        <v>0</v>
      </c>
      <c r="F162" s="75"/>
      <c r="H162" s="74" t="s">
        <v>91</v>
      </c>
      <c r="I162" s="75"/>
      <c r="J162" s="75"/>
      <c r="K162" s="75"/>
      <c r="L162" s="75"/>
      <c r="M162" s="75"/>
      <c r="N162" s="75"/>
    </row>
    <row r="163" spans="1:14" ht="30" customHeight="1" thickBot="1">
      <c r="A163" s="74" t="s">
        <v>92</v>
      </c>
      <c r="B163" s="104">
        <f>+($I$163*$J$163*K163)/1000</f>
        <v>0</v>
      </c>
      <c r="C163" s="104">
        <f t="shared" ref="C163:E163" si="80">+($I$163*$J$163*L163)/1000</f>
        <v>0</v>
      </c>
      <c r="D163" s="104">
        <f t="shared" si="80"/>
        <v>0</v>
      </c>
      <c r="E163" s="104">
        <f t="shared" si="80"/>
        <v>0</v>
      </c>
      <c r="F163" s="75"/>
      <c r="H163" s="74" t="s">
        <v>92</v>
      </c>
      <c r="I163" s="75"/>
      <c r="J163" s="75"/>
      <c r="K163" s="75"/>
      <c r="L163" s="75"/>
      <c r="M163" s="75"/>
      <c r="N163" s="75"/>
    </row>
    <row r="164" spans="1:14" ht="30" customHeight="1" thickBot="1">
      <c r="A164" s="74" t="s">
        <v>93</v>
      </c>
      <c r="B164" s="104">
        <f>+($I$164*$J$164*K164)/1000</f>
        <v>0</v>
      </c>
      <c r="C164" s="104">
        <f t="shared" ref="C164:E164" si="81">+($I$164*$J$164*L164)/1000</f>
        <v>0</v>
      </c>
      <c r="D164" s="104">
        <f t="shared" si="81"/>
        <v>0</v>
      </c>
      <c r="E164" s="104">
        <f t="shared" si="81"/>
        <v>0</v>
      </c>
      <c r="F164" s="75"/>
      <c r="H164" s="74" t="s">
        <v>93</v>
      </c>
      <c r="I164" s="75"/>
      <c r="J164" s="75"/>
      <c r="K164" s="75"/>
      <c r="L164" s="75"/>
      <c r="M164" s="75"/>
      <c r="N164" s="75"/>
    </row>
    <row r="165" spans="1:14" ht="30" customHeight="1" thickBot="1">
      <c r="A165" s="74" t="s">
        <v>94</v>
      </c>
      <c r="B165" s="104">
        <f>+($I$165*$J$165*K165)/1000</f>
        <v>0</v>
      </c>
      <c r="C165" s="104">
        <f t="shared" ref="C165:E165" si="82">+($I$165*$J$165*L165)/1000</f>
        <v>0</v>
      </c>
      <c r="D165" s="104">
        <f t="shared" si="82"/>
        <v>0</v>
      </c>
      <c r="E165" s="104">
        <f t="shared" si="82"/>
        <v>0</v>
      </c>
      <c r="F165" s="75"/>
      <c r="H165" s="74" t="s">
        <v>94</v>
      </c>
      <c r="I165" s="75"/>
      <c r="J165" s="75"/>
      <c r="K165" s="75"/>
      <c r="L165" s="75"/>
      <c r="M165" s="75"/>
      <c r="N165" s="75"/>
    </row>
    <row r="166" spans="1:14" ht="30" customHeight="1" thickBot="1">
      <c r="A166" s="74" t="s">
        <v>95</v>
      </c>
      <c r="B166" s="104">
        <f>+($I$166*$J$166*K166)/1000</f>
        <v>0</v>
      </c>
      <c r="C166" s="104">
        <f t="shared" ref="C166:E166" si="83">+($I$166*$J$166*L166)/1000</f>
        <v>0</v>
      </c>
      <c r="D166" s="104">
        <f t="shared" si="83"/>
        <v>0</v>
      </c>
      <c r="E166" s="104">
        <f t="shared" si="83"/>
        <v>0</v>
      </c>
      <c r="F166" s="75"/>
      <c r="H166" s="74" t="s">
        <v>95</v>
      </c>
      <c r="I166" s="75"/>
      <c r="J166" s="75"/>
      <c r="K166" s="75"/>
      <c r="L166" s="75"/>
      <c r="M166" s="75"/>
      <c r="N166" s="75"/>
    </row>
    <row r="167" spans="1:14" ht="30" customHeight="1" thickBot="1">
      <c r="A167" s="74" t="s">
        <v>96</v>
      </c>
      <c r="B167" s="104">
        <f>+($I$167*$J$167*K167)/1000</f>
        <v>0</v>
      </c>
      <c r="C167" s="104">
        <f t="shared" ref="C167:E167" si="84">+($I$167*$J$167*L167)/1000</f>
        <v>0</v>
      </c>
      <c r="D167" s="104">
        <f t="shared" si="84"/>
        <v>0</v>
      </c>
      <c r="E167" s="104">
        <f t="shared" si="84"/>
        <v>0</v>
      </c>
      <c r="F167" s="75"/>
      <c r="H167" s="74" t="s">
        <v>96</v>
      </c>
      <c r="I167" s="75"/>
      <c r="J167" s="75"/>
      <c r="K167" s="75"/>
      <c r="L167" s="75"/>
      <c r="M167" s="75"/>
      <c r="N167" s="75"/>
    </row>
    <row r="168" spans="1:14" ht="30" customHeight="1" thickBot="1">
      <c r="A168" s="74" t="s">
        <v>128</v>
      </c>
      <c r="B168" s="104">
        <f>+($I$168*$J$168*K168)/1000</f>
        <v>0</v>
      </c>
      <c r="C168" s="104">
        <f t="shared" ref="C168:E168" si="85">+($I$168*$J$168*L168)/1000</f>
        <v>0</v>
      </c>
      <c r="D168" s="104">
        <f t="shared" si="85"/>
        <v>0</v>
      </c>
      <c r="E168" s="104">
        <f t="shared" si="85"/>
        <v>0</v>
      </c>
      <c r="F168" s="75"/>
      <c r="H168" s="74" t="s">
        <v>128</v>
      </c>
      <c r="I168" s="75"/>
      <c r="J168" s="75"/>
      <c r="K168" s="75"/>
      <c r="L168" s="75"/>
      <c r="M168" s="75"/>
      <c r="N168" s="75"/>
    </row>
    <row r="169" spans="1:14" ht="30" customHeight="1" thickBot="1">
      <c r="A169" s="74" t="s">
        <v>98</v>
      </c>
      <c r="B169" s="104">
        <f>+($I$169*$J$169*K169)/1000</f>
        <v>0</v>
      </c>
      <c r="C169" s="104">
        <f t="shared" ref="C169:E169" si="86">+($I$169*$J$169*L169)/1000</f>
        <v>0</v>
      </c>
      <c r="D169" s="104">
        <f t="shared" si="86"/>
        <v>0</v>
      </c>
      <c r="E169" s="104">
        <f t="shared" si="86"/>
        <v>0</v>
      </c>
      <c r="F169" s="75"/>
      <c r="H169" s="74" t="s">
        <v>98</v>
      </c>
      <c r="I169" s="75"/>
      <c r="J169" s="75"/>
      <c r="K169" s="75"/>
      <c r="L169" s="75"/>
      <c r="M169" s="75"/>
      <c r="N169" s="75"/>
    </row>
    <row r="170" spans="1:14" ht="30" customHeight="1" thickBot="1">
      <c r="A170" s="76" t="s">
        <v>39</v>
      </c>
      <c r="B170" s="104">
        <f>SUM(B162:B169)</f>
        <v>0</v>
      </c>
      <c r="C170" s="104">
        <f>SUM(C162:C169)</f>
        <v>0</v>
      </c>
      <c r="D170" s="104">
        <f>SUM(D162:D169)</f>
        <v>0</v>
      </c>
      <c r="E170" s="104">
        <f>SUM(E162:E169)</f>
        <v>0</v>
      </c>
      <c r="F170" s="75"/>
    </row>
    <row r="172" spans="1:14" ht="15.75" thickBot="1">
      <c r="A172" s="7" t="s">
        <v>138</v>
      </c>
    </row>
    <row r="173" spans="1:14" ht="15" customHeight="1">
      <c r="A173" s="216" t="s">
        <v>67</v>
      </c>
      <c r="B173" s="223" t="s">
        <v>19</v>
      </c>
      <c r="C173" s="224"/>
      <c r="D173" s="224"/>
      <c r="E173" s="225"/>
      <c r="F173" s="226" t="s">
        <v>34</v>
      </c>
      <c r="H173" s="216" t="s">
        <v>17</v>
      </c>
      <c r="I173" s="216" t="s">
        <v>716</v>
      </c>
      <c r="J173" s="216" t="s">
        <v>65</v>
      </c>
      <c r="K173" s="223" t="s">
        <v>718</v>
      </c>
      <c r="L173" s="224"/>
      <c r="M173" s="224"/>
      <c r="N173" s="225"/>
    </row>
    <row r="174" spans="1:14" ht="15.75" thickBot="1">
      <c r="A174" s="217"/>
      <c r="B174" s="229" t="s">
        <v>66</v>
      </c>
      <c r="C174" s="220"/>
      <c r="D174" s="220"/>
      <c r="E174" s="221"/>
      <c r="F174" s="227"/>
      <c r="H174" s="217"/>
      <c r="I174" s="217"/>
      <c r="J174" s="217"/>
      <c r="K174" s="230"/>
      <c r="L174" s="231"/>
      <c r="M174" s="231"/>
      <c r="N174" s="232"/>
    </row>
    <row r="175" spans="1:14" ht="34.5" customHeight="1" thickBot="1">
      <c r="A175" s="222"/>
      <c r="B175" s="73" t="s">
        <v>35</v>
      </c>
      <c r="C175" s="73" t="s">
        <v>36</v>
      </c>
      <c r="D175" s="73" t="s">
        <v>37</v>
      </c>
      <c r="E175" s="73" t="s">
        <v>38</v>
      </c>
      <c r="F175" s="228"/>
      <c r="H175" s="222"/>
      <c r="I175" s="222"/>
      <c r="J175" s="222"/>
      <c r="K175" s="73" t="s">
        <v>35</v>
      </c>
      <c r="L175" s="73" t="s">
        <v>36</v>
      </c>
      <c r="M175" s="73" t="s">
        <v>37</v>
      </c>
      <c r="N175" s="73" t="s">
        <v>38</v>
      </c>
    </row>
    <row r="176" spans="1:14" ht="30" customHeight="1" thickBot="1">
      <c r="A176" s="74" t="s">
        <v>91</v>
      </c>
      <c r="B176" s="104">
        <f>+($I$176*$J$176*K176)/1000</f>
        <v>0</v>
      </c>
      <c r="C176" s="104">
        <f t="shared" ref="C176:E176" si="87">+($I$176*$J$176*L176)/1000</f>
        <v>0</v>
      </c>
      <c r="D176" s="104">
        <f t="shared" si="87"/>
        <v>0</v>
      </c>
      <c r="E176" s="104">
        <f t="shared" si="87"/>
        <v>0</v>
      </c>
      <c r="F176" s="75"/>
      <c r="H176" s="74" t="s">
        <v>91</v>
      </c>
      <c r="I176" s="75"/>
      <c r="J176" s="75"/>
      <c r="K176" s="75"/>
      <c r="L176" s="75"/>
      <c r="M176" s="75"/>
      <c r="N176" s="75"/>
    </row>
    <row r="177" spans="1:14" ht="30" customHeight="1" thickBot="1">
      <c r="A177" s="74" t="s">
        <v>92</v>
      </c>
      <c r="B177" s="104">
        <f>+($I$177*$J$177*K177)/1000</f>
        <v>0</v>
      </c>
      <c r="C177" s="104">
        <f t="shared" ref="C177:E177" si="88">+($I$177*$J$177*L177)/1000</f>
        <v>0</v>
      </c>
      <c r="D177" s="104">
        <f t="shared" si="88"/>
        <v>0</v>
      </c>
      <c r="E177" s="104">
        <f t="shared" si="88"/>
        <v>0</v>
      </c>
      <c r="F177" s="75"/>
      <c r="H177" s="74" t="s">
        <v>92</v>
      </c>
      <c r="I177" s="75"/>
      <c r="J177" s="75"/>
      <c r="K177" s="75"/>
      <c r="L177" s="75"/>
      <c r="M177" s="75"/>
      <c r="N177" s="75"/>
    </row>
    <row r="178" spans="1:14" ht="30" customHeight="1" thickBot="1">
      <c r="A178" s="74" t="s">
        <v>93</v>
      </c>
      <c r="B178" s="104">
        <f>+($I$178*$J$178*K178)/1000</f>
        <v>0</v>
      </c>
      <c r="C178" s="104">
        <f t="shared" ref="C178:E178" si="89">+($I$178*$J$178*L178)/1000</f>
        <v>0</v>
      </c>
      <c r="D178" s="104">
        <f t="shared" si="89"/>
        <v>0</v>
      </c>
      <c r="E178" s="104">
        <f t="shared" si="89"/>
        <v>0</v>
      </c>
      <c r="F178" s="75"/>
      <c r="H178" s="74" t="s">
        <v>93</v>
      </c>
      <c r="I178" s="75"/>
      <c r="J178" s="75"/>
      <c r="K178" s="75"/>
      <c r="L178" s="75"/>
      <c r="M178" s="75"/>
      <c r="N178" s="75"/>
    </row>
    <row r="179" spans="1:14" ht="30" customHeight="1" thickBot="1">
      <c r="A179" s="74" t="s">
        <v>94</v>
      </c>
      <c r="B179" s="104">
        <f>+($I$179*$J$179*K179)/1000</f>
        <v>0</v>
      </c>
      <c r="C179" s="104">
        <f t="shared" ref="C179:E179" si="90">+($I$179*$J$179*L179)/1000</f>
        <v>0</v>
      </c>
      <c r="D179" s="104">
        <f t="shared" si="90"/>
        <v>0</v>
      </c>
      <c r="E179" s="104">
        <f t="shared" si="90"/>
        <v>0</v>
      </c>
      <c r="F179" s="75"/>
      <c r="H179" s="74" t="s">
        <v>94</v>
      </c>
      <c r="I179" s="75"/>
      <c r="J179" s="75"/>
      <c r="K179" s="75"/>
      <c r="L179" s="75"/>
      <c r="M179" s="75"/>
      <c r="N179" s="75"/>
    </row>
    <row r="180" spans="1:14" ht="30" customHeight="1" thickBot="1">
      <c r="A180" s="74" t="s">
        <v>95</v>
      </c>
      <c r="B180" s="104">
        <f>+($I$180*$J$180*K180)/1000</f>
        <v>0</v>
      </c>
      <c r="C180" s="104">
        <f t="shared" ref="C180:E180" si="91">+($I$180*$J$180*L180)/1000</f>
        <v>0</v>
      </c>
      <c r="D180" s="104">
        <f t="shared" si="91"/>
        <v>0</v>
      </c>
      <c r="E180" s="104">
        <f t="shared" si="91"/>
        <v>0</v>
      </c>
      <c r="F180" s="75"/>
      <c r="H180" s="74" t="s">
        <v>95</v>
      </c>
      <c r="I180" s="75"/>
      <c r="J180" s="75"/>
      <c r="K180" s="75"/>
      <c r="L180" s="75"/>
      <c r="M180" s="75"/>
      <c r="N180" s="75"/>
    </row>
    <row r="181" spans="1:14" ht="30" customHeight="1" thickBot="1">
      <c r="A181" s="74" t="s">
        <v>96</v>
      </c>
      <c r="B181" s="104">
        <f>+($I$181*$J$181*K181)/1000</f>
        <v>0</v>
      </c>
      <c r="C181" s="104">
        <f t="shared" ref="C181:E181" si="92">+($I$181*$J$181*L181)/1000</f>
        <v>0</v>
      </c>
      <c r="D181" s="104">
        <f t="shared" si="92"/>
        <v>0</v>
      </c>
      <c r="E181" s="104">
        <f t="shared" si="92"/>
        <v>0</v>
      </c>
      <c r="F181" s="75"/>
      <c r="H181" s="74" t="s">
        <v>96</v>
      </c>
      <c r="I181" s="75"/>
      <c r="J181" s="75"/>
      <c r="K181" s="75"/>
      <c r="L181" s="75"/>
      <c r="M181" s="75"/>
      <c r="N181" s="75"/>
    </row>
    <row r="182" spans="1:14" ht="30" customHeight="1" thickBot="1">
      <c r="A182" s="74" t="s">
        <v>128</v>
      </c>
      <c r="B182" s="104">
        <f>+($I$182*$J$182*K182)/1000</f>
        <v>0</v>
      </c>
      <c r="C182" s="104">
        <f t="shared" ref="C182:E182" si="93">+($I$182*$J$182*L182)/1000</f>
        <v>0</v>
      </c>
      <c r="D182" s="104">
        <f t="shared" si="93"/>
        <v>0</v>
      </c>
      <c r="E182" s="104">
        <f t="shared" si="93"/>
        <v>0</v>
      </c>
      <c r="F182" s="75"/>
      <c r="H182" s="74" t="s">
        <v>128</v>
      </c>
      <c r="I182" s="75"/>
      <c r="J182" s="75"/>
      <c r="K182" s="75"/>
      <c r="L182" s="75"/>
      <c r="M182" s="75"/>
      <c r="N182" s="75"/>
    </row>
    <row r="183" spans="1:14" ht="30" customHeight="1" thickBot="1">
      <c r="A183" s="74" t="s">
        <v>98</v>
      </c>
      <c r="B183" s="104">
        <f>+($I$183*$J$183*K183)/1000</f>
        <v>0</v>
      </c>
      <c r="C183" s="104">
        <f t="shared" ref="C183:E183" si="94">+($I$183*$J$183*L183)/1000</f>
        <v>0</v>
      </c>
      <c r="D183" s="104">
        <f t="shared" si="94"/>
        <v>0</v>
      </c>
      <c r="E183" s="104">
        <f t="shared" si="94"/>
        <v>0</v>
      </c>
      <c r="F183" s="75"/>
      <c r="H183" s="74" t="s">
        <v>98</v>
      </c>
      <c r="I183" s="75"/>
      <c r="J183" s="75"/>
      <c r="K183" s="75"/>
      <c r="L183" s="75"/>
      <c r="M183" s="75"/>
      <c r="N183" s="75"/>
    </row>
    <row r="184" spans="1:14" ht="30" customHeight="1" thickBot="1">
      <c r="A184" s="76" t="s">
        <v>39</v>
      </c>
      <c r="B184" s="104">
        <f>SUM(B176:B183)</f>
        <v>0</v>
      </c>
      <c r="C184" s="104">
        <f>SUM(C176:C183)</f>
        <v>0</v>
      </c>
      <c r="D184" s="104">
        <f>SUM(D176:D183)</f>
        <v>0</v>
      </c>
      <c r="E184" s="104">
        <f>SUM(E176:E183)</f>
        <v>0</v>
      </c>
      <c r="F184" s="75"/>
    </row>
    <row r="186" spans="1:14" ht="15.75" thickBot="1">
      <c r="A186" s="7" t="s">
        <v>139</v>
      </c>
    </row>
    <row r="187" spans="1:14" ht="15" customHeight="1">
      <c r="A187" s="216" t="s">
        <v>67</v>
      </c>
      <c r="B187" s="223" t="s">
        <v>19</v>
      </c>
      <c r="C187" s="224"/>
      <c r="D187" s="224"/>
      <c r="E187" s="225"/>
      <c r="F187" s="226" t="s">
        <v>34</v>
      </c>
      <c r="H187" s="216" t="s">
        <v>17</v>
      </c>
      <c r="I187" s="216" t="s">
        <v>716</v>
      </c>
      <c r="J187" s="216" t="s">
        <v>65</v>
      </c>
      <c r="K187" s="223" t="s">
        <v>718</v>
      </c>
      <c r="L187" s="224"/>
      <c r="M187" s="224"/>
      <c r="N187" s="225"/>
    </row>
    <row r="188" spans="1:14" ht="15.75" thickBot="1">
      <c r="A188" s="217"/>
      <c r="B188" s="229" t="s">
        <v>66</v>
      </c>
      <c r="C188" s="220"/>
      <c r="D188" s="220"/>
      <c r="E188" s="221"/>
      <c r="F188" s="227"/>
      <c r="H188" s="217"/>
      <c r="I188" s="217"/>
      <c r="J188" s="217"/>
      <c r="K188" s="230"/>
      <c r="L188" s="231"/>
      <c r="M188" s="231"/>
      <c r="N188" s="232"/>
    </row>
    <row r="189" spans="1:14" ht="34.5" customHeight="1" thickBot="1">
      <c r="A189" s="222"/>
      <c r="B189" s="73" t="s">
        <v>35</v>
      </c>
      <c r="C189" s="73" t="s">
        <v>36</v>
      </c>
      <c r="D189" s="73" t="s">
        <v>37</v>
      </c>
      <c r="E189" s="73" t="s">
        <v>38</v>
      </c>
      <c r="F189" s="228"/>
      <c r="H189" s="222"/>
      <c r="I189" s="222"/>
      <c r="J189" s="222"/>
      <c r="K189" s="73" t="s">
        <v>35</v>
      </c>
      <c r="L189" s="73" t="s">
        <v>36</v>
      </c>
      <c r="M189" s="73" t="s">
        <v>37</v>
      </c>
      <c r="N189" s="73" t="s">
        <v>38</v>
      </c>
    </row>
    <row r="190" spans="1:14" ht="30" customHeight="1" thickBot="1">
      <c r="A190" s="74" t="s">
        <v>91</v>
      </c>
      <c r="B190" s="104">
        <f>+($I$190*$J$190*K190)/1000</f>
        <v>0</v>
      </c>
      <c r="C190" s="104">
        <f t="shared" ref="C190:E190" si="95">+($I$190*$J$190*L190)/1000</f>
        <v>0</v>
      </c>
      <c r="D190" s="104">
        <f t="shared" si="95"/>
        <v>0</v>
      </c>
      <c r="E190" s="104">
        <f t="shared" si="95"/>
        <v>0</v>
      </c>
      <c r="F190" s="75"/>
      <c r="H190" s="74" t="s">
        <v>91</v>
      </c>
      <c r="I190" s="75"/>
      <c r="J190" s="75"/>
      <c r="K190" s="75"/>
      <c r="L190" s="75"/>
      <c r="M190" s="75"/>
      <c r="N190" s="75"/>
    </row>
    <row r="191" spans="1:14" ht="30" customHeight="1" thickBot="1">
      <c r="A191" s="74" t="s">
        <v>92</v>
      </c>
      <c r="B191" s="104">
        <f>+($I$191*$J$191*K191)/1000</f>
        <v>0</v>
      </c>
      <c r="C191" s="104">
        <f t="shared" ref="C191:E191" si="96">+($I$191*$J$191*L191)/1000</f>
        <v>0</v>
      </c>
      <c r="D191" s="104">
        <f t="shared" si="96"/>
        <v>0</v>
      </c>
      <c r="E191" s="104">
        <f t="shared" si="96"/>
        <v>0</v>
      </c>
      <c r="F191" s="75"/>
      <c r="H191" s="74" t="s">
        <v>92</v>
      </c>
      <c r="I191" s="75"/>
      <c r="J191" s="75"/>
      <c r="K191" s="75"/>
      <c r="L191" s="75"/>
      <c r="M191" s="75"/>
      <c r="N191" s="75"/>
    </row>
    <row r="192" spans="1:14" ht="30" customHeight="1" thickBot="1">
      <c r="A192" s="74" t="s">
        <v>93</v>
      </c>
      <c r="B192" s="104">
        <f>+($I$192*$J$192*K192)/1000</f>
        <v>0</v>
      </c>
      <c r="C192" s="104">
        <f t="shared" ref="C192:E192" si="97">+($I$192*$J$192*L192)/1000</f>
        <v>0</v>
      </c>
      <c r="D192" s="104">
        <f t="shared" si="97"/>
        <v>0</v>
      </c>
      <c r="E192" s="104">
        <f t="shared" si="97"/>
        <v>0</v>
      </c>
      <c r="F192" s="75"/>
      <c r="H192" s="74" t="s">
        <v>93</v>
      </c>
      <c r="I192" s="75"/>
      <c r="J192" s="75"/>
      <c r="K192" s="75"/>
      <c r="L192" s="75"/>
      <c r="M192" s="75"/>
      <c r="N192" s="75"/>
    </row>
    <row r="193" spans="1:14" ht="30" customHeight="1" thickBot="1">
      <c r="A193" s="74" t="s">
        <v>94</v>
      </c>
      <c r="B193" s="104">
        <f>+($I$193*$J$193*K193)/1000</f>
        <v>0</v>
      </c>
      <c r="C193" s="104">
        <f t="shared" ref="C193:E193" si="98">+($I$193*$J$193*L193)/1000</f>
        <v>0</v>
      </c>
      <c r="D193" s="104">
        <f t="shared" si="98"/>
        <v>0</v>
      </c>
      <c r="E193" s="104">
        <f t="shared" si="98"/>
        <v>0</v>
      </c>
      <c r="F193" s="75"/>
      <c r="H193" s="74" t="s">
        <v>94</v>
      </c>
      <c r="I193" s="75"/>
      <c r="J193" s="75"/>
      <c r="K193" s="75"/>
      <c r="L193" s="75"/>
      <c r="M193" s="75"/>
      <c r="N193" s="75"/>
    </row>
    <row r="194" spans="1:14" ht="30" customHeight="1" thickBot="1">
      <c r="A194" s="74" t="s">
        <v>95</v>
      </c>
      <c r="B194" s="104">
        <f>+($I$194*$J$194*K194)/1000</f>
        <v>0</v>
      </c>
      <c r="C194" s="104">
        <f t="shared" ref="C194:E194" si="99">+($I$194*$J$194*L194)/1000</f>
        <v>0</v>
      </c>
      <c r="D194" s="104">
        <f t="shared" si="99"/>
        <v>0</v>
      </c>
      <c r="E194" s="104">
        <f t="shared" si="99"/>
        <v>0</v>
      </c>
      <c r="F194" s="75"/>
      <c r="H194" s="74" t="s">
        <v>95</v>
      </c>
      <c r="I194" s="75"/>
      <c r="J194" s="75"/>
      <c r="K194" s="75"/>
      <c r="L194" s="75"/>
      <c r="M194" s="75"/>
      <c r="N194" s="75"/>
    </row>
    <row r="195" spans="1:14" ht="30" customHeight="1" thickBot="1">
      <c r="A195" s="74" t="s">
        <v>96</v>
      </c>
      <c r="B195" s="104">
        <f>+($I$195*$J$195*K195)/1000</f>
        <v>0</v>
      </c>
      <c r="C195" s="104">
        <f t="shared" ref="C195:E195" si="100">+($I$195*$J$195*L195)/1000</f>
        <v>0</v>
      </c>
      <c r="D195" s="104">
        <f t="shared" si="100"/>
        <v>0</v>
      </c>
      <c r="E195" s="104">
        <f t="shared" si="100"/>
        <v>0</v>
      </c>
      <c r="F195" s="75"/>
      <c r="H195" s="74" t="s">
        <v>96</v>
      </c>
      <c r="I195" s="75"/>
      <c r="J195" s="75"/>
      <c r="K195" s="75"/>
      <c r="L195" s="75"/>
      <c r="M195" s="75"/>
      <c r="N195" s="75"/>
    </row>
    <row r="196" spans="1:14" ht="30" customHeight="1" thickBot="1">
      <c r="A196" s="74" t="s">
        <v>128</v>
      </c>
      <c r="B196" s="104">
        <f>+($I$196*$J$196*K196)/1000</f>
        <v>0</v>
      </c>
      <c r="C196" s="104">
        <f t="shared" ref="C196:E196" si="101">+($I$196*$J$196*L196)/1000</f>
        <v>0</v>
      </c>
      <c r="D196" s="104">
        <f t="shared" si="101"/>
        <v>0</v>
      </c>
      <c r="E196" s="104">
        <f t="shared" si="101"/>
        <v>0</v>
      </c>
      <c r="F196" s="75"/>
      <c r="H196" s="74" t="s">
        <v>128</v>
      </c>
      <c r="I196" s="75"/>
      <c r="J196" s="75"/>
      <c r="K196" s="75"/>
      <c r="L196" s="75"/>
      <c r="M196" s="75"/>
      <c r="N196" s="75"/>
    </row>
    <row r="197" spans="1:14" ht="30" customHeight="1" thickBot="1">
      <c r="A197" s="74" t="s">
        <v>98</v>
      </c>
      <c r="B197" s="104">
        <f>+($I$197*$J$197*K197)/1000</f>
        <v>0</v>
      </c>
      <c r="C197" s="104">
        <f t="shared" ref="C197:E197" si="102">+($I$197*$J$197*L197)/1000</f>
        <v>0</v>
      </c>
      <c r="D197" s="104">
        <f t="shared" si="102"/>
        <v>0</v>
      </c>
      <c r="E197" s="104">
        <f t="shared" si="102"/>
        <v>0</v>
      </c>
      <c r="F197" s="75"/>
      <c r="H197" s="74" t="s">
        <v>98</v>
      </c>
      <c r="I197" s="75"/>
      <c r="J197" s="75"/>
      <c r="K197" s="75"/>
      <c r="L197" s="75"/>
      <c r="M197" s="75"/>
      <c r="N197" s="75"/>
    </row>
    <row r="198" spans="1:14" ht="30" customHeight="1" thickBot="1">
      <c r="A198" s="76" t="s">
        <v>39</v>
      </c>
      <c r="B198" s="104">
        <f>SUM(B190:B197)</f>
        <v>0</v>
      </c>
      <c r="C198" s="104">
        <f>SUM(C190:C197)</f>
        <v>0</v>
      </c>
      <c r="D198" s="104">
        <f>SUM(D190:D197)</f>
        <v>0</v>
      </c>
      <c r="E198" s="104">
        <f>SUM(E190:E197)</f>
        <v>0</v>
      </c>
      <c r="F198" s="75"/>
    </row>
  </sheetData>
  <sheetProtection formatColumns="0" formatRows="0"/>
  <mergeCells count="101">
    <mergeCell ref="H187:H189"/>
    <mergeCell ref="I187:I189"/>
    <mergeCell ref="J187:J189"/>
    <mergeCell ref="K187:N188"/>
    <mergeCell ref="B188:E188"/>
    <mergeCell ref="J159:J161"/>
    <mergeCell ref="K159:N160"/>
    <mergeCell ref="B160:E160"/>
    <mergeCell ref="A173:A175"/>
    <mergeCell ref="B173:E173"/>
    <mergeCell ref="F173:F175"/>
    <mergeCell ref="H173:H175"/>
    <mergeCell ref="I173:I175"/>
    <mergeCell ref="J173:J175"/>
    <mergeCell ref="K173:N174"/>
    <mergeCell ref="B174:E174"/>
    <mergeCell ref="A159:A161"/>
    <mergeCell ref="B159:E159"/>
    <mergeCell ref="F159:F161"/>
    <mergeCell ref="H159:H161"/>
    <mergeCell ref="I159:I161"/>
    <mergeCell ref="A187:A189"/>
    <mergeCell ref="B187:E187"/>
    <mergeCell ref="F187:F189"/>
    <mergeCell ref="J131:J133"/>
    <mergeCell ref="K131:N132"/>
    <mergeCell ref="B132:E132"/>
    <mergeCell ref="A145:A147"/>
    <mergeCell ref="B145:E145"/>
    <mergeCell ref="F145:F147"/>
    <mergeCell ref="H145:H147"/>
    <mergeCell ref="I145:I147"/>
    <mergeCell ref="J145:J147"/>
    <mergeCell ref="K145:N146"/>
    <mergeCell ref="B146:E146"/>
    <mergeCell ref="A131:A133"/>
    <mergeCell ref="B131:E131"/>
    <mergeCell ref="F131:F133"/>
    <mergeCell ref="H131:H133"/>
    <mergeCell ref="I131:I133"/>
    <mergeCell ref="J102:J104"/>
    <mergeCell ref="K102:N103"/>
    <mergeCell ref="B103:E103"/>
    <mergeCell ref="A116:A118"/>
    <mergeCell ref="B116:E116"/>
    <mergeCell ref="F116:F118"/>
    <mergeCell ref="H116:H118"/>
    <mergeCell ref="I116:I118"/>
    <mergeCell ref="J116:J118"/>
    <mergeCell ref="K116:N117"/>
    <mergeCell ref="B117:E117"/>
    <mergeCell ref="A102:A104"/>
    <mergeCell ref="B102:E102"/>
    <mergeCell ref="F102:F104"/>
    <mergeCell ref="H102:H104"/>
    <mergeCell ref="I102:I104"/>
    <mergeCell ref="H88:H90"/>
    <mergeCell ref="I88:I90"/>
    <mergeCell ref="J88:J90"/>
    <mergeCell ref="K88:N89"/>
    <mergeCell ref="B89:E89"/>
    <mergeCell ref="H74:H76"/>
    <mergeCell ref="I74:I76"/>
    <mergeCell ref="J74:J76"/>
    <mergeCell ref="K74:N75"/>
    <mergeCell ref="B75:E75"/>
    <mergeCell ref="H46:H48"/>
    <mergeCell ref="I46:I48"/>
    <mergeCell ref="J46:J48"/>
    <mergeCell ref="K46:N47"/>
    <mergeCell ref="A60:A62"/>
    <mergeCell ref="B60:E60"/>
    <mergeCell ref="F60:F62"/>
    <mergeCell ref="H60:H62"/>
    <mergeCell ref="I60:I62"/>
    <mergeCell ref="J60:J62"/>
    <mergeCell ref="K60:N61"/>
    <mergeCell ref="H31:H33"/>
    <mergeCell ref="I31:I33"/>
    <mergeCell ref="J31:J33"/>
    <mergeCell ref="K31:N32"/>
    <mergeCell ref="B32:E32"/>
    <mergeCell ref="B2:F2"/>
    <mergeCell ref="A5:A7"/>
    <mergeCell ref="F5:F7"/>
    <mergeCell ref="B6:E6"/>
    <mergeCell ref="B31:E31"/>
    <mergeCell ref="B5:E5"/>
    <mergeCell ref="A31:A33"/>
    <mergeCell ref="F31:F33"/>
    <mergeCell ref="A74:A76"/>
    <mergeCell ref="B74:E74"/>
    <mergeCell ref="F74:F76"/>
    <mergeCell ref="A88:A90"/>
    <mergeCell ref="B88:E88"/>
    <mergeCell ref="F88:F90"/>
    <mergeCell ref="A46:A48"/>
    <mergeCell ref="B46:E46"/>
    <mergeCell ref="F46:F48"/>
    <mergeCell ref="B47:E47"/>
    <mergeCell ref="B61:E61"/>
  </mergeCells>
  <pageMargins left="0.70866141732283472" right="0.70866141732283472" top="1.8110236220472442" bottom="0.74803149606299213" header="0.31496062992125984" footer="0.31496062992125984"/>
  <pageSetup paperSize="8" scale="61" fitToHeight="0" orientation="landscape" r:id="rId1"/>
  <headerFooter>
    <oddHeader>&amp;L&amp;G&amp;C
&amp;"-,Negrito"&amp;24Caderno de Campo</oddHeader>
    <oddFooter>&amp;C&amp;G</oddFooter>
  </headerFooter>
  <rowBreaks count="3" manualBreakCount="3">
    <brk id="43" max="16383" man="1"/>
    <brk id="85" max="13" man="1"/>
    <brk id="127" max="13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A1:N198"/>
  <sheetViews>
    <sheetView showGridLines="0" zoomScale="80" zoomScaleNormal="80" workbookViewId="0">
      <selection activeCell="I20" sqref="I20"/>
    </sheetView>
  </sheetViews>
  <sheetFormatPr defaultColWidth="9.140625" defaultRowHeight="15"/>
  <cols>
    <col min="1" max="1" width="42.42578125" style="19" customWidth="1"/>
    <col min="2" max="5" width="20.140625" style="19" customWidth="1"/>
    <col min="6" max="6" width="57.42578125" style="19" customWidth="1"/>
    <col min="7" max="7" width="3.5703125" style="19" customWidth="1"/>
    <col min="8" max="8" width="41" style="19" customWidth="1"/>
    <col min="9" max="9" width="10.85546875" style="19" customWidth="1"/>
    <col min="10" max="10" width="12.140625" style="19" customWidth="1"/>
    <col min="11" max="14" width="16.140625" style="19" customWidth="1"/>
    <col min="15" max="16384" width="9.140625" style="19"/>
  </cols>
  <sheetData>
    <row r="1" spans="1:6" ht="15.75" thickBot="1"/>
    <row r="2" spans="1:6" ht="18" thickBot="1">
      <c r="A2" s="45" t="s">
        <v>15</v>
      </c>
      <c r="B2" s="233">
        <f>+'2.3.PA_GH3'!B2:J2</f>
        <v>0</v>
      </c>
      <c r="C2" s="234"/>
      <c r="D2" s="234"/>
      <c r="E2" s="234"/>
      <c r="F2" s="235"/>
    </row>
    <row r="3" spans="1:6">
      <c r="A3" s="23"/>
      <c r="B3" s="24"/>
      <c r="C3" s="24"/>
      <c r="D3" s="24"/>
      <c r="E3" s="24"/>
      <c r="F3" s="24"/>
    </row>
    <row r="4" spans="1:6" ht="15.75" thickBot="1">
      <c r="A4" s="5" t="s">
        <v>126</v>
      </c>
      <c r="B4" s="59"/>
      <c r="C4" s="59"/>
      <c r="D4" s="59"/>
      <c r="E4" s="59"/>
      <c r="F4" s="59"/>
    </row>
    <row r="5" spans="1:6">
      <c r="A5" s="216"/>
      <c r="B5" s="223" t="s">
        <v>105</v>
      </c>
      <c r="C5" s="224"/>
      <c r="D5" s="224"/>
      <c r="E5" s="225"/>
      <c r="F5" s="226" t="s">
        <v>34</v>
      </c>
    </row>
    <row r="6" spans="1:6" ht="15.75" customHeight="1" thickBot="1">
      <c r="A6" s="217"/>
      <c r="B6" s="229" t="s">
        <v>717</v>
      </c>
      <c r="C6" s="220"/>
      <c r="D6" s="220"/>
      <c r="E6" s="221"/>
      <c r="F6" s="227"/>
    </row>
    <row r="7" spans="1:6" ht="15.75" thickBot="1">
      <c r="A7" s="217"/>
      <c r="B7" s="60" t="s">
        <v>35</v>
      </c>
      <c r="C7" s="60" t="s">
        <v>36</v>
      </c>
      <c r="D7" s="60" t="s">
        <v>37</v>
      </c>
      <c r="E7" s="60" t="s">
        <v>38</v>
      </c>
      <c r="F7" s="227"/>
    </row>
    <row r="8" spans="1:6">
      <c r="A8" s="61" t="s">
        <v>90</v>
      </c>
      <c r="B8" s="86"/>
      <c r="C8" s="87"/>
      <c r="D8" s="86"/>
      <c r="E8" s="86"/>
      <c r="F8" s="64"/>
    </row>
    <row r="9" spans="1:6">
      <c r="A9" s="65" t="s">
        <v>40</v>
      </c>
      <c r="B9" s="105">
        <f>+'2.PA_PLANO DE ALIMENTAÇÃO'!I37</f>
        <v>0</v>
      </c>
      <c r="C9" s="106">
        <f>+'2.PA_PLANO DE ALIMENTAÇÃO'!J37</f>
        <v>0</v>
      </c>
      <c r="D9" s="105">
        <f>+'2.PA_PLANO DE ALIMENTAÇÃO'!K37</f>
        <v>0</v>
      </c>
      <c r="E9" s="105">
        <f>+'2.PA_PLANO DE ALIMENTAÇÃO'!L37</f>
        <v>0</v>
      </c>
      <c r="F9" s="115"/>
    </row>
    <row r="10" spans="1:6" ht="15.75" thickBot="1">
      <c r="A10" s="66" t="s">
        <v>41</v>
      </c>
      <c r="B10" s="107">
        <f>IFERROR(+B9/(SUM($B$9:$E$9)),0)</f>
        <v>0</v>
      </c>
      <c r="C10" s="107">
        <f t="shared" ref="C10:E10" si="0">IFERROR(+C9/(SUM($B$9:$E$9)),0)</f>
        <v>0</v>
      </c>
      <c r="D10" s="107">
        <f t="shared" si="0"/>
        <v>0</v>
      </c>
      <c r="E10" s="107">
        <f t="shared" si="0"/>
        <v>0</v>
      </c>
      <c r="F10" s="116"/>
    </row>
    <row r="11" spans="1:6">
      <c r="A11" s="61" t="s">
        <v>45</v>
      </c>
      <c r="B11" s="108"/>
      <c r="C11" s="109"/>
      <c r="D11" s="108"/>
      <c r="E11" s="108"/>
      <c r="F11" s="117"/>
    </row>
    <row r="12" spans="1:6">
      <c r="A12" s="67" t="s">
        <v>46</v>
      </c>
      <c r="B12" s="105">
        <f>+B42</f>
        <v>0</v>
      </c>
      <c r="C12" s="105">
        <f t="shared" ref="C12:E12" si="1">+C42</f>
        <v>0</v>
      </c>
      <c r="D12" s="105">
        <f t="shared" si="1"/>
        <v>0</v>
      </c>
      <c r="E12" s="105">
        <f t="shared" si="1"/>
        <v>0</v>
      </c>
      <c r="F12" s="118">
        <f>+F42</f>
        <v>0</v>
      </c>
    </row>
    <row r="13" spans="1:6">
      <c r="A13" s="67" t="s">
        <v>47</v>
      </c>
      <c r="B13" s="105">
        <f>+B57</f>
        <v>0</v>
      </c>
      <c r="C13" s="105">
        <f t="shared" ref="C13:E13" si="2">+C57</f>
        <v>0</v>
      </c>
      <c r="D13" s="105">
        <f t="shared" si="2"/>
        <v>0</v>
      </c>
      <c r="E13" s="105">
        <f t="shared" si="2"/>
        <v>0</v>
      </c>
      <c r="F13" s="118">
        <f>+F57</f>
        <v>0</v>
      </c>
    </row>
    <row r="14" spans="1:6">
      <c r="A14" s="67" t="s">
        <v>48</v>
      </c>
      <c r="B14" s="105">
        <f>+B71</f>
        <v>0</v>
      </c>
      <c r="C14" s="105">
        <f t="shared" ref="C14:E14" si="3">+C71</f>
        <v>0</v>
      </c>
      <c r="D14" s="105">
        <f t="shared" si="3"/>
        <v>0</v>
      </c>
      <c r="E14" s="105">
        <f t="shared" si="3"/>
        <v>0</v>
      </c>
      <c r="F14" s="118">
        <f>+F71</f>
        <v>0</v>
      </c>
    </row>
    <row r="15" spans="1:6">
      <c r="A15" s="67" t="s">
        <v>49</v>
      </c>
      <c r="B15" s="105">
        <f>+B85</f>
        <v>0</v>
      </c>
      <c r="C15" s="105">
        <f t="shared" ref="C15:E15" si="4">+C85</f>
        <v>0</v>
      </c>
      <c r="D15" s="105">
        <f t="shared" si="4"/>
        <v>0</v>
      </c>
      <c r="E15" s="105">
        <f t="shared" si="4"/>
        <v>0</v>
      </c>
      <c r="F15" s="118">
        <f>+F85</f>
        <v>0</v>
      </c>
    </row>
    <row r="16" spans="1:6">
      <c r="A16" s="67" t="s">
        <v>50</v>
      </c>
      <c r="B16" s="105">
        <f>+B99</f>
        <v>0</v>
      </c>
      <c r="C16" s="105">
        <f t="shared" ref="C16:E16" si="5">+C99</f>
        <v>0</v>
      </c>
      <c r="D16" s="105">
        <f t="shared" si="5"/>
        <v>0</v>
      </c>
      <c r="E16" s="105">
        <f t="shared" si="5"/>
        <v>0</v>
      </c>
      <c r="F16" s="118">
        <f>+F99</f>
        <v>0</v>
      </c>
    </row>
    <row r="17" spans="1:14">
      <c r="A17" s="67" t="s">
        <v>52</v>
      </c>
      <c r="B17" s="105">
        <f>+B113</f>
        <v>0</v>
      </c>
      <c r="C17" s="105">
        <f t="shared" ref="C17:E17" si="6">+C113</f>
        <v>0</v>
      </c>
      <c r="D17" s="105">
        <f t="shared" si="6"/>
        <v>0</v>
      </c>
      <c r="E17" s="105">
        <f t="shared" si="6"/>
        <v>0</v>
      </c>
      <c r="F17" s="118">
        <f>+F113</f>
        <v>0</v>
      </c>
    </row>
    <row r="18" spans="1:14">
      <c r="A18" s="67" t="s">
        <v>51</v>
      </c>
      <c r="B18" s="105">
        <f>+B127</f>
        <v>0</v>
      </c>
      <c r="C18" s="105">
        <f t="shared" ref="C18:E18" si="7">+C127</f>
        <v>0</v>
      </c>
      <c r="D18" s="105">
        <f t="shared" si="7"/>
        <v>0</v>
      </c>
      <c r="E18" s="105">
        <f t="shared" si="7"/>
        <v>0</v>
      </c>
      <c r="F18" s="118">
        <f>+F127</f>
        <v>0</v>
      </c>
    </row>
    <row r="19" spans="1:14">
      <c r="A19" s="67" t="s">
        <v>53</v>
      </c>
      <c r="B19" s="105">
        <f>+B142</f>
        <v>0</v>
      </c>
      <c r="C19" s="105">
        <f t="shared" ref="C19:E19" si="8">+C142</f>
        <v>0</v>
      </c>
      <c r="D19" s="105">
        <f t="shared" si="8"/>
        <v>0</v>
      </c>
      <c r="E19" s="105">
        <f t="shared" si="8"/>
        <v>0</v>
      </c>
      <c r="F19" s="118">
        <f>+F142</f>
        <v>0</v>
      </c>
    </row>
    <row r="20" spans="1:14">
      <c r="A20" s="67" t="s">
        <v>54</v>
      </c>
      <c r="B20" s="105">
        <f>+B156</f>
        <v>0</v>
      </c>
      <c r="C20" s="105">
        <f t="shared" ref="C20:E20" si="9">+C156</f>
        <v>0</v>
      </c>
      <c r="D20" s="105">
        <f t="shared" si="9"/>
        <v>0</v>
      </c>
      <c r="E20" s="105">
        <f t="shared" si="9"/>
        <v>0</v>
      </c>
      <c r="F20" s="118">
        <f>+F156</f>
        <v>0</v>
      </c>
    </row>
    <row r="21" spans="1:14">
      <c r="A21" s="67" t="s">
        <v>55</v>
      </c>
      <c r="B21" s="105">
        <f>+B170</f>
        <v>0</v>
      </c>
      <c r="C21" s="105">
        <f t="shared" ref="C21:E21" si="10">+C170</f>
        <v>0</v>
      </c>
      <c r="D21" s="105">
        <f t="shared" si="10"/>
        <v>0</v>
      </c>
      <c r="E21" s="105">
        <f t="shared" si="10"/>
        <v>0</v>
      </c>
      <c r="F21" s="118">
        <f>+F170</f>
        <v>0</v>
      </c>
    </row>
    <row r="22" spans="1:14">
      <c r="A22" s="67" t="s">
        <v>56</v>
      </c>
      <c r="B22" s="105">
        <f>+B184</f>
        <v>0</v>
      </c>
      <c r="C22" s="105">
        <f t="shared" ref="C22:E22" si="11">+C184</f>
        <v>0</v>
      </c>
      <c r="D22" s="105">
        <f t="shared" si="11"/>
        <v>0</v>
      </c>
      <c r="E22" s="105">
        <f t="shared" si="11"/>
        <v>0</v>
      </c>
      <c r="F22" s="118">
        <f>+F184</f>
        <v>0</v>
      </c>
    </row>
    <row r="23" spans="1:14">
      <c r="A23" s="67" t="s">
        <v>57</v>
      </c>
      <c r="B23" s="105">
        <f>+B198</f>
        <v>0</v>
      </c>
      <c r="C23" s="105">
        <f t="shared" ref="C23:E23" si="12">+C198</f>
        <v>0</v>
      </c>
      <c r="D23" s="105">
        <f t="shared" si="12"/>
        <v>0</v>
      </c>
      <c r="E23" s="105">
        <f t="shared" si="12"/>
        <v>0</v>
      </c>
      <c r="F23" s="118">
        <f>+F198</f>
        <v>0</v>
      </c>
    </row>
    <row r="24" spans="1:14">
      <c r="A24" s="68" t="s">
        <v>40</v>
      </c>
      <c r="B24" s="110">
        <f>SUM(B12:B23)</f>
        <v>0</v>
      </c>
      <c r="C24" s="110">
        <f t="shared" ref="C24:E24" si="13">SUM(C12:C23)</f>
        <v>0</v>
      </c>
      <c r="D24" s="110">
        <f t="shared" si="13"/>
        <v>0</v>
      </c>
      <c r="E24" s="110">
        <f t="shared" si="13"/>
        <v>0</v>
      </c>
      <c r="F24" s="119"/>
    </row>
    <row r="25" spans="1:14" ht="15.75" thickBot="1">
      <c r="A25" s="69" t="s">
        <v>41</v>
      </c>
      <c r="B25" s="107">
        <f>IFERROR(+B24/(SUM($B$24:$E$24)),0)</f>
        <v>0</v>
      </c>
      <c r="C25" s="107">
        <f t="shared" ref="C25:E25" si="14">IFERROR(+C24/(SUM($B$24:$E$24)),0)</f>
        <v>0</v>
      </c>
      <c r="D25" s="107">
        <f t="shared" si="14"/>
        <v>0</v>
      </c>
      <c r="E25" s="107">
        <f t="shared" si="14"/>
        <v>0</v>
      </c>
      <c r="F25" s="120"/>
    </row>
    <row r="26" spans="1:14">
      <c r="A26" s="70" t="s">
        <v>99</v>
      </c>
      <c r="B26" s="111"/>
      <c r="C26" s="112"/>
      <c r="D26" s="111"/>
      <c r="E26" s="111"/>
      <c r="F26" s="121"/>
    </row>
    <row r="27" spans="1:14">
      <c r="A27" s="68" t="s">
        <v>40</v>
      </c>
      <c r="B27" s="113">
        <f>+B24-B9</f>
        <v>0</v>
      </c>
      <c r="C27" s="114">
        <f>+C24-C9</f>
        <v>0</v>
      </c>
      <c r="D27" s="113">
        <f>+D24-D9</f>
        <v>0</v>
      </c>
      <c r="E27" s="113">
        <f>+E24-E9</f>
        <v>0</v>
      </c>
      <c r="F27" s="122"/>
    </row>
    <row r="28" spans="1:14" ht="15.75" thickBot="1">
      <c r="A28" s="69" t="s">
        <v>41</v>
      </c>
      <c r="B28" s="107">
        <f>+B25-B10</f>
        <v>0</v>
      </c>
      <c r="C28" s="107">
        <f t="shared" ref="C28:E28" si="15">+C25-C10</f>
        <v>0</v>
      </c>
      <c r="D28" s="107">
        <f t="shared" si="15"/>
        <v>0</v>
      </c>
      <c r="E28" s="107">
        <f t="shared" si="15"/>
        <v>0</v>
      </c>
      <c r="F28" s="116"/>
    </row>
    <row r="29" spans="1:14">
      <c r="A29" s="71"/>
    </row>
    <row r="30" spans="1:14" ht="15.75" thickBot="1">
      <c r="A30" s="7" t="s">
        <v>127</v>
      </c>
      <c r="H30" s="7"/>
    </row>
    <row r="31" spans="1:14" ht="15" customHeight="1">
      <c r="A31" s="216" t="s">
        <v>67</v>
      </c>
      <c r="B31" s="223" t="s">
        <v>19</v>
      </c>
      <c r="C31" s="224"/>
      <c r="D31" s="224"/>
      <c r="E31" s="225"/>
      <c r="F31" s="226" t="s">
        <v>34</v>
      </c>
      <c r="H31" s="216" t="s">
        <v>17</v>
      </c>
      <c r="I31" s="216" t="s">
        <v>716</v>
      </c>
      <c r="J31" s="216" t="s">
        <v>65</v>
      </c>
      <c r="K31" s="223" t="s">
        <v>718</v>
      </c>
      <c r="L31" s="224"/>
      <c r="M31" s="224"/>
      <c r="N31" s="225"/>
    </row>
    <row r="32" spans="1:14" ht="15.75" thickBot="1">
      <c r="A32" s="217"/>
      <c r="B32" s="229" t="s">
        <v>66</v>
      </c>
      <c r="C32" s="220"/>
      <c r="D32" s="220"/>
      <c r="E32" s="221"/>
      <c r="F32" s="227"/>
      <c r="H32" s="217"/>
      <c r="I32" s="217"/>
      <c r="J32" s="217"/>
      <c r="K32" s="230"/>
      <c r="L32" s="231"/>
      <c r="M32" s="231"/>
      <c r="N32" s="232"/>
    </row>
    <row r="33" spans="1:14" ht="34.5" customHeight="1" thickBot="1">
      <c r="A33" s="222"/>
      <c r="B33" s="73" t="s">
        <v>35</v>
      </c>
      <c r="C33" s="73" t="s">
        <v>36</v>
      </c>
      <c r="D33" s="73" t="s">
        <v>37</v>
      </c>
      <c r="E33" s="73" t="s">
        <v>38</v>
      </c>
      <c r="F33" s="228"/>
      <c r="H33" s="222"/>
      <c r="I33" s="222"/>
      <c r="J33" s="222"/>
      <c r="K33" s="73" t="s">
        <v>35</v>
      </c>
      <c r="L33" s="73" t="s">
        <v>36</v>
      </c>
      <c r="M33" s="73" t="s">
        <v>37</v>
      </c>
      <c r="N33" s="73" t="s">
        <v>38</v>
      </c>
    </row>
    <row r="34" spans="1:14" ht="30" customHeight="1" thickBot="1">
      <c r="A34" s="74" t="s">
        <v>91</v>
      </c>
      <c r="B34" s="104">
        <f>(+$I$34*$J$34*K34)/1000</f>
        <v>0</v>
      </c>
      <c r="C34" s="104">
        <f>+($I$34*$J$34*L34)/1000</f>
        <v>0</v>
      </c>
      <c r="D34" s="104">
        <f>+($I$34*$J$34*M34)/1000</f>
        <v>0</v>
      </c>
      <c r="E34" s="104">
        <f>+($I$34*$J$34*N34)/1000</f>
        <v>0</v>
      </c>
      <c r="F34" s="75"/>
      <c r="H34" s="74" t="s">
        <v>91</v>
      </c>
      <c r="I34" s="75"/>
      <c r="J34" s="75"/>
      <c r="K34" s="75"/>
      <c r="L34" s="75"/>
      <c r="M34" s="75"/>
      <c r="N34" s="75"/>
    </row>
    <row r="35" spans="1:14" ht="30" customHeight="1" thickBot="1">
      <c r="A35" s="74" t="s">
        <v>92</v>
      </c>
      <c r="B35" s="104">
        <f>+($I$35*$J$35*K35)/1000</f>
        <v>0</v>
      </c>
      <c r="C35" s="104">
        <f>+($I$35*$J$35*L35)/1000</f>
        <v>0</v>
      </c>
      <c r="D35" s="104">
        <f>+($I$35*$J$35*M35)/1000</f>
        <v>0</v>
      </c>
      <c r="E35" s="104">
        <f>+($I$35*$J$35*N35)/1000</f>
        <v>0</v>
      </c>
      <c r="F35" s="75"/>
      <c r="H35" s="74" t="s">
        <v>92</v>
      </c>
      <c r="I35" s="75"/>
      <c r="J35" s="75"/>
      <c r="K35" s="75"/>
      <c r="L35" s="75"/>
      <c r="M35" s="75"/>
      <c r="N35" s="75"/>
    </row>
    <row r="36" spans="1:14" ht="30" customHeight="1" thickBot="1">
      <c r="A36" s="74" t="s">
        <v>93</v>
      </c>
      <c r="B36" s="104">
        <f>+($I$36*$J$36*K36)/1000</f>
        <v>0</v>
      </c>
      <c r="C36" s="104">
        <f>+($I$36*$J$36*L36)/1000</f>
        <v>0</v>
      </c>
      <c r="D36" s="104">
        <f>+($I$36*$J$36*M36)/1000</f>
        <v>0</v>
      </c>
      <c r="E36" s="104">
        <f>+($I$36*$J$36*N36)/1000</f>
        <v>0</v>
      </c>
      <c r="F36" s="75"/>
      <c r="H36" s="74" t="s">
        <v>93</v>
      </c>
      <c r="I36" s="75"/>
      <c r="J36" s="75"/>
      <c r="K36" s="75"/>
      <c r="L36" s="75"/>
      <c r="M36" s="75"/>
      <c r="N36" s="75"/>
    </row>
    <row r="37" spans="1:14" ht="30" customHeight="1" thickBot="1">
      <c r="A37" s="74" t="s">
        <v>94</v>
      </c>
      <c r="B37" s="104">
        <f>+($I$37*$J$37*K37)/1000</f>
        <v>0</v>
      </c>
      <c r="C37" s="104">
        <f>+($I$37*$J$37*L37)/1000</f>
        <v>0</v>
      </c>
      <c r="D37" s="104">
        <f>+($I$37*$J$37*M37)/1000</f>
        <v>0</v>
      </c>
      <c r="E37" s="104">
        <f>(+$I$37*$J$37*N37)/1000</f>
        <v>0</v>
      </c>
      <c r="F37" s="75"/>
      <c r="H37" s="74" t="s">
        <v>94</v>
      </c>
      <c r="I37" s="75"/>
      <c r="J37" s="75"/>
      <c r="K37" s="75"/>
      <c r="L37" s="75"/>
      <c r="M37" s="75"/>
      <c r="N37" s="75"/>
    </row>
    <row r="38" spans="1:14" ht="30" customHeight="1" thickBot="1">
      <c r="A38" s="74" t="s">
        <v>95</v>
      </c>
      <c r="B38" s="104">
        <f>+($I$38*$J$38*K38)/1000</f>
        <v>0</v>
      </c>
      <c r="C38" s="104">
        <f>+($I$38*$J$38*L38)/1000</f>
        <v>0</v>
      </c>
      <c r="D38" s="104">
        <f>+($I$38*$J$38*M38)/1000</f>
        <v>0</v>
      </c>
      <c r="E38" s="104">
        <f>+($I$38*$J$38*N38)/1000</f>
        <v>0</v>
      </c>
      <c r="F38" s="75"/>
      <c r="H38" s="74" t="s">
        <v>95</v>
      </c>
      <c r="I38" s="75"/>
      <c r="J38" s="75"/>
      <c r="K38" s="75"/>
      <c r="L38" s="75"/>
      <c r="M38" s="75"/>
      <c r="N38" s="75"/>
    </row>
    <row r="39" spans="1:14" ht="30" customHeight="1" thickBot="1">
      <c r="A39" s="74" t="s">
        <v>96</v>
      </c>
      <c r="B39" s="104">
        <f>+($I$39*$J$39*K39)/1000</f>
        <v>0</v>
      </c>
      <c r="C39" s="104">
        <f>+($I$39*$J$39*L39)/1000</f>
        <v>0</v>
      </c>
      <c r="D39" s="104">
        <f>+($I$39*$J$39*M39)/1000</f>
        <v>0</v>
      </c>
      <c r="E39" s="104">
        <f>+($I$39*$J$39*N39)/1000</f>
        <v>0</v>
      </c>
      <c r="F39" s="75"/>
      <c r="H39" s="74" t="s">
        <v>96</v>
      </c>
      <c r="I39" s="75"/>
      <c r="J39" s="75"/>
      <c r="K39" s="75"/>
      <c r="L39" s="75"/>
      <c r="M39" s="75"/>
      <c r="N39" s="75"/>
    </row>
    <row r="40" spans="1:14" ht="30" customHeight="1" thickBot="1">
      <c r="A40" s="74" t="s">
        <v>128</v>
      </c>
      <c r="B40" s="104">
        <f>+($I$40*$J$40*K40)/1000</f>
        <v>0</v>
      </c>
      <c r="C40" s="104">
        <f>+($I$40*$J$40*L40)/1000</f>
        <v>0</v>
      </c>
      <c r="D40" s="104">
        <f>+($I$40*$J$40*M40)/1000</f>
        <v>0</v>
      </c>
      <c r="E40" s="104">
        <f>+($I$40*$J$40*N40)/1000</f>
        <v>0</v>
      </c>
      <c r="F40" s="75"/>
      <c r="H40" s="74" t="s">
        <v>128</v>
      </c>
      <c r="I40" s="75"/>
      <c r="J40" s="75"/>
      <c r="K40" s="75"/>
      <c r="L40" s="75"/>
      <c r="M40" s="75"/>
      <c r="N40" s="75"/>
    </row>
    <row r="41" spans="1:14" ht="30" customHeight="1" thickBot="1">
      <c r="A41" s="74" t="s">
        <v>98</v>
      </c>
      <c r="B41" s="104">
        <f>+($I$41*$J$41*K41)/1000</f>
        <v>0</v>
      </c>
      <c r="C41" s="104">
        <f>+($I$41*$J$41*L41)/1000</f>
        <v>0</v>
      </c>
      <c r="D41" s="104">
        <f>+($I$41*$J$41*M41)/1000</f>
        <v>0</v>
      </c>
      <c r="E41" s="104">
        <f>+($I$41*$J$41*N41)/1000</f>
        <v>0</v>
      </c>
      <c r="F41" s="75"/>
      <c r="H41" s="74" t="s">
        <v>98</v>
      </c>
      <c r="I41" s="75"/>
      <c r="J41" s="75"/>
      <c r="K41" s="75"/>
      <c r="L41" s="75"/>
      <c r="M41" s="75"/>
      <c r="N41" s="75"/>
    </row>
    <row r="42" spans="1:14" ht="30" customHeight="1" thickBot="1">
      <c r="A42" s="76" t="s">
        <v>39</v>
      </c>
      <c r="B42" s="104">
        <f>SUM(B34:B41)</f>
        <v>0</v>
      </c>
      <c r="C42" s="104">
        <f>SUM(C34:C41)</f>
        <v>0</v>
      </c>
      <c r="D42" s="104">
        <f>SUM(D34:D41)</f>
        <v>0</v>
      </c>
      <c r="E42" s="104">
        <f>SUM(E34:E41)</f>
        <v>0</v>
      </c>
      <c r="F42" s="75"/>
    </row>
    <row r="43" spans="1:14" ht="30" customHeight="1">
      <c r="A43" s="78"/>
      <c r="B43" s="80"/>
      <c r="C43" s="80"/>
      <c r="D43" s="80"/>
      <c r="E43" s="80"/>
      <c r="F43" s="79"/>
    </row>
    <row r="45" spans="1:14" ht="15.75" thickBot="1">
      <c r="A45" s="7" t="s">
        <v>140</v>
      </c>
    </row>
    <row r="46" spans="1:14" ht="15" customHeight="1">
      <c r="A46" s="216" t="s">
        <v>67</v>
      </c>
      <c r="B46" s="223" t="s">
        <v>19</v>
      </c>
      <c r="C46" s="224"/>
      <c r="D46" s="224"/>
      <c r="E46" s="225"/>
      <c r="F46" s="226" t="s">
        <v>34</v>
      </c>
      <c r="H46" s="216" t="s">
        <v>17</v>
      </c>
      <c r="I46" s="216" t="s">
        <v>716</v>
      </c>
      <c r="J46" s="216" t="s">
        <v>65</v>
      </c>
      <c r="K46" s="223" t="s">
        <v>718</v>
      </c>
      <c r="L46" s="224"/>
      <c r="M46" s="224"/>
      <c r="N46" s="225"/>
    </row>
    <row r="47" spans="1:14" ht="15.75" thickBot="1">
      <c r="A47" s="217"/>
      <c r="B47" s="229" t="s">
        <v>66</v>
      </c>
      <c r="C47" s="220"/>
      <c r="D47" s="220"/>
      <c r="E47" s="221"/>
      <c r="F47" s="227"/>
      <c r="H47" s="217"/>
      <c r="I47" s="217"/>
      <c r="J47" s="217"/>
      <c r="K47" s="230"/>
      <c r="L47" s="231"/>
      <c r="M47" s="231"/>
      <c r="N47" s="232"/>
    </row>
    <row r="48" spans="1:14" ht="34.5" customHeight="1" thickBot="1">
      <c r="A48" s="222"/>
      <c r="B48" s="73" t="s">
        <v>35</v>
      </c>
      <c r="C48" s="73" t="s">
        <v>36</v>
      </c>
      <c r="D48" s="73" t="s">
        <v>37</v>
      </c>
      <c r="E48" s="73" t="s">
        <v>38</v>
      </c>
      <c r="F48" s="228"/>
      <c r="H48" s="222"/>
      <c r="I48" s="222"/>
      <c r="J48" s="222"/>
      <c r="K48" s="73" t="s">
        <v>35</v>
      </c>
      <c r="L48" s="73" t="s">
        <v>36</v>
      </c>
      <c r="M48" s="73" t="s">
        <v>37</v>
      </c>
      <c r="N48" s="73" t="s">
        <v>38</v>
      </c>
    </row>
    <row r="49" spans="1:14" ht="30" customHeight="1" thickBot="1">
      <c r="A49" s="74" t="s">
        <v>91</v>
      </c>
      <c r="B49" s="104">
        <f>+($I$49*$J$49*K49)/1000</f>
        <v>0</v>
      </c>
      <c r="C49" s="104">
        <f t="shared" ref="C49:E49" si="16">+($I$49*$J$49*L49)/1000</f>
        <v>0</v>
      </c>
      <c r="D49" s="104">
        <f t="shared" si="16"/>
        <v>0</v>
      </c>
      <c r="E49" s="104">
        <f t="shared" si="16"/>
        <v>0</v>
      </c>
      <c r="F49" s="75"/>
      <c r="H49" s="74" t="s">
        <v>91</v>
      </c>
      <c r="I49" s="75"/>
      <c r="J49" s="75"/>
      <c r="K49" s="75"/>
      <c r="L49" s="75"/>
      <c r="M49" s="75"/>
      <c r="N49" s="75"/>
    </row>
    <row r="50" spans="1:14" ht="30" customHeight="1" thickBot="1">
      <c r="A50" s="74" t="s">
        <v>92</v>
      </c>
      <c r="B50" s="104">
        <f>+($I$50*$J$50*K50)/1000</f>
        <v>0</v>
      </c>
      <c r="C50" s="104">
        <f t="shared" ref="C50:E50" si="17">+($I$50*$J$50*L50)/1000</f>
        <v>0</v>
      </c>
      <c r="D50" s="104">
        <f t="shared" si="17"/>
        <v>0</v>
      </c>
      <c r="E50" s="104">
        <f t="shared" si="17"/>
        <v>0</v>
      </c>
      <c r="F50" s="75"/>
      <c r="H50" s="74" t="s">
        <v>92</v>
      </c>
      <c r="I50" s="75"/>
      <c r="J50" s="75"/>
      <c r="K50" s="75"/>
      <c r="L50" s="75"/>
      <c r="M50" s="75"/>
      <c r="N50" s="75"/>
    </row>
    <row r="51" spans="1:14" ht="30" customHeight="1" thickBot="1">
      <c r="A51" s="74" t="s">
        <v>93</v>
      </c>
      <c r="B51" s="104">
        <f>+($I$51*$J$51*K51)/1000</f>
        <v>0</v>
      </c>
      <c r="C51" s="104">
        <f t="shared" ref="C51:E51" si="18">+($I$51*$J$51*L51)/1000</f>
        <v>0</v>
      </c>
      <c r="D51" s="104">
        <f t="shared" si="18"/>
        <v>0</v>
      </c>
      <c r="E51" s="104">
        <f t="shared" si="18"/>
        <v>0</v>
      </c>
      <c r="F51" s="75"/>
      <c r="H51" s="74" t="s">
        <v>93</v>
      </c>
      <c r="I51" s="75"/>
      <c r="J51" s="75"/>
      <c r="K51" s="75"/>
      <c r="L51" s="75"/>
      <c r="M51" s="75"/>
      <c r="N51" s="75"/>
    </row>
    <row r="52" spans="1:14" ht="30" customHeight="1" thickBot="1">
      <c r="A52" s="74" t="s">
        <v>94</v>
      </c>
      <c r="B52" s="104">
        <f>+($I$52*$J$52*K52)/1000</f>
        <v>0</v>
      </c>
      <c r="C52" s="104">
        <f t="shared" ref="C52:E52" si="19">+($I$52*$J$52*L52)/1000</f>
        <v>0</v>
      </c>
      <c r="D52" s="104">
        <f t="shared" si="19"/>
        <v>0</v>
      </c>
      <c r="E52" s="104">
        <f t="shared" si="19"/>
        <v>0</v>
      </c>
      <c r="F52" s="75"/>
      <c r="H52" s="74" t="s">
        <v>94</v>
      </c>
      <c r="I52" s="75"/>
      <c r="J52" s="75"/>
      <c r="K52" s="75"/>
      <c r="L52" s="75"/>
      <c r="M52" s="75"/>
      <c r="N52" s="75"/>
    </row>
    <row r="53" spans="1:14" ht="30" customHeight="1" thickBot="1">
      <c r="A53" s="74" t="s">
        <v>95</v>
      </c>
      <c r="B53" s="104">
        <f>+($I$53*$J$53*K53)/1000</f>
        <v>0</v>
      </c>
      <c r="C53" s="104">
        <f t="shared" ref="C53:E53" si="20">+($I$53*$J$53*L53)/1000</f>
        <v>0</v>
      </c>
      <c r="D53" s="104">
        <f t="shared" si="20"/>
        <v>0</v>
      </c>
      <c r="E53" s="104">
        <f t="shared" si="20"/>
        <v>0</v>
      </c>
      <c r="F53" s="75"/>
      <c r="H53" s="74" t="s">
        <v>95</v>
      </c>
      <c r="I53" s="75"/>
      <c r="J53" s="75"/>
      <c r="K53" s="75"/>
      <c r="L53" s="75"/>
      <c r="M53" s="75"/>
      <c r="N53" s="75"/>
    </row>
    <row r="54" spans="1:14" ht="30" customHeight="1" thickBot="1">
      <c r="A54" s="74" t="s">
        <v>96</v>
      </c>
      <c r="B54" s="104">
        <f>+($I$54*$J$54*K54)/1000</f>
        <v>0</v>
      </c>
      <c r="C54" s="104">
        <f t="shared" ref="C54:E54" si="21">+($I$54*$J$54*L54)/1000</f>
        <v>0</v>
      </c>
      <c r="D54" s="104">
        <f t="shared" si="21"/>
        <v>0</v>
      </c>
      <c r="E54" s="104">
        <f t="shared" si="21"/>
        <v>0</v>
      </c>
      <c r="F54" s="75"/>
      <c r="H54" s="74" t="s">
        <v>96</v>
      </c>
      <c r="I54" s="75"/>
      <c r="J54" s="75"/>
      <c r="K54" s="75"/>
      <c r="L54" s="75"/>
      <c r="M54" s="75"/>
      <c r="N54" s="75"/>
    </row>
    <row r="55" spans="1:14" ht="30" customHeight="1" thickBot="1">
      <c r="A55" s="74" t="s">
        <v>128</v>
      </c>
      <c r="B55" s="104">
        <f>+($I$55*$J$55*K55)/1000</f>
        <v>0</v>
      </c>
      <c r="C55" s="104">
        <f t="shared" ref="C55:E55" si="22">+($I$55*$J$55*L55)/1000</f>
        <v>0</v>
      </c>
      <c r="D55" s="104">
        <f t="shared" si="22"/>
        <v>0</v>
      </c>
      <c r="E55" s="104">
        <f t="shared" si="22"/>
        <v>0</v>
      </c>
      <c r="F55" s="75"/>
      <c r="H55" s="74" t="s">
        <v>128</v>
      </c>
      <c r="I55" s="75"/>
      <c r="J55" s="75"/>
      <c r="K55" s="75"/>
      <c r="L55" s="75"/>
      <c r="M55" s="75"/>
      <c r="N55" s="75"/>
    </row>
    <row r="56" spans="1:14" ht="30" customHeight="1" thickBot="1">
      <c r="A56" s="74" t="s">
        <v>98</v>
      </c>
      <c r="B56" s="104">
        <f>+($I$56*$J$56*K56)/1000</f>
        <v>0</v>
      </c>
      <c r="C56" s="104">
        <f t="shared" ref="C56:E56" si="23">+($I$56*$J$56*L56)/1000</f>
        <v>0</v>
      </c>
      <c r="D56" s="104">
        <f t="shared" si="23"/>
        <v>0</v>
      </c>
      <c r="E56" s="104">
        <f t="shared" si="23"/>
        <v>0</v>
      </c>
      <c r="F56" s="75"/>
      <c r="H56" s="74" t="s">
        <v>98</v>
      </c>
      <c r="I56" s="75"/>
      <c r="J56" s="75"/>
      <c r="K56" s="75"/>
      <c r="L56" s="75"/>
      <c r="M56" s="75"/>
      <c r="N56" s="75"/>
    </row>
    <row r="57" spans="1:14" ht="30" customHeight="1" thickBot="1">
      <c r="A57" s="76" t="s">
        <v>39</v>
      </c>
      <c r="B57" s="104">
        <f>SUM(B49:B56)</f>
        <v>0</v>
      </c>
      <c r="C57" s="104">
        <f>SUM(C49:C56)</f>
        <v>0</v>
      </c>
      <c r="D57" s="104">
        <f>SUM(D49:D56)</f>
        <v>0</v>
      </c>
      <c r="E57" s="104">
        <f>SUM(E49:E56)</f>
        <v>0</v>
      </c>
      <c r="F57" s="75"/>
    </row>
    <row r="59" spans="1:14" ht="15.75" thickBot="1">
      <c r="A59" s="7" t="s">
        <v>130</v>
      </c>
    </row>
    <row r="60" spans="1:14" ht="15" customHeight="1">
      <c r="A60" s="216" t="s">
        <v>67</v>
      </c>
      <c r="B60" s="223" t="s">
        <v>19</v>
      </c>
      <c r="C60" s="224"/>
      <c r="D60" s="224"/>
      <c r="E60" s="225"/>
      <c r="F60" s="226" t="s">
        <v>34</v>
      </c>
      <c r="H60" s="216" t="s">
        <v>17</v>
      </c>
      <c r="I60" s="216" t="s">
        <v>716</v>
      </c>
      <c r="J60" s="216" t="s">
        <v>65</v>
      </c>
      <c r="K60" s="223" t="s">
        <v>718</v>
      </c>
      <c r="L60" s="224"/>
      <c r="M60" s="224"/>
      <c r="N60" s="225"/>
    </row>
    <row r="61" spans="1:14" ht="15.75" thickBot="1">
      <c r="A61" s="217"/>
      <c r="B61" s="229" t="s">
        <v>66</v>
      </c>
      <c r="C61" s="220"/>
      <c r="D61" s="220"/>
      <c r="E61" s="221"/>
      <c r="F61" s="227"/>
      <c r="H61" s="217"/>
      <c r="I61" s="217"/>
      <c r="J61" s="217"/>
      <c r="K61" s="230"/>
      <c r="L61" s="231"/>
      <c r="M61" s="231"/>
      <c r="N61" s="232"/>
    </row>
    <row r="62" spans="1:14" ht="34.5" customHeight="1" thickBot="1">
      <c r="A62" s="222"/>
      <c r="B62" s="73" t="s">
        <v>35</v>
      </c>
      <c r="C62" s="73" t="s">
        <v>36</v>
      </c>
      <c r="D62" s="73" t="s">
        <v>37</v>
      </c>
      <c r="E62" s="73" t="s">
        <v>38</v>
      </c>
      <c r="F62" s="228"/>
      <c r="H62" s="222"/>
      <c r="I62" s="222"/>
      <c r="J62" s="222"/>
      <c r="K62" s="73" t="s">
        <v>35</v>
      </c>
      <c r="L62" s="73" t="s">
        <v>36</v>
      </c>
      <c r="M62" s="73" t="s">
        <v>37</v>
      </c>
      <c r="N62" s="73" t="s">
        <v>38</v>
      </c>
    </row>
    <row r="63" spans="1:14" ht="30" customHeight="1" thickBot="1">
      <c r="A63" s="74" t="s">
        <v>91</v>
      </c>
      <c r="B63" s="104">
        <f>+($I$63*$J$63*K63)/1000</f>
        <v>0</v>
      </c>
      <c r="C63" s="104">
        <f t="shared" ref="C63:E63" si="24">+($I$63*$J$63*L63)/1000</f>
        <v>0</v>
      </c>
      <c r="D63" s="104">
        <f t="shared" si="24"/>
        <v>0</v>
      </c>
      <c r="E63" s="104">
        <f t="shared" si="24"/>
        <v>0</v>
      </c>
      <c r="F63" s="75"/>
      <c r="H63" s="74" t="s">
        <v>91</v>
      </c>
      <c r="I63" s="75"/>
      <c r="J63" s="75"/>
      <c r="K63" s="75"/>
      <c r="L63" s="75"/>
      <c r="M63" s="75"/>
      <c r="N63" s="75"/>
    </row>
    <row r="64" spans="1:14" ht="30" customHeight="1" thickBot="1">
      <c r="A64" s="74" t="s">
        <v>92</v>
      </c>
      <c r="B64" s="104">
        <f>+($I$64*$J$64*K64)/1000</f>
        <v>0</v>
      </c>
      <c r="C64" s="104">
        <f t="shared" ref="C64:E64" si="25">+($I$64*$J$64*L64)/1000</f>
        <v>0</v>
      </c>
      <c r="D64" s="104">
        <f t="shared" si="25"/>
        <v>0</v>
      </c>
      <c r="E64" s="104">
        <f t="shared" si="25"/>
        <v>0</v>
      </c>
      <c r="F64" s="75"/>
      <c r="H64" s="74" t="s">
        <v>92</v>
      </c>
      <c r="I64" s="75"/>
      <c r="J64" s="75"/>
      <c r="K64" s="75"/>
      <c r="L64" s="75"/>
      <c r="M64" s="75"/>
      <c r="N64" s="75"/>
    </row>
    <row r="65" spans="1:14" ht="30" customHeight="1" thickBot="1">
      <c r="A65" s="74" t="s">
        <v>93</v>
      </c>
      <c r="B65" s="104">
        <f>+($I$65*$J$65*K65)/1000</f>
        <v>0</v>
      </c>
      <c r="C65" s="104">
        <f t="shared" ref="C65:E65" si="26">+($I$65*$J$65*L65)/1000</f>
        <v>0</v>
      </c>
      <c r="D65" s="104">
        <f t="shared" si="26"/>
        <v>0</v>
      </c>
      <c r="E65" s="104">
        <f t="shared" si="26"/>
        <v>0</v>
      </c>
      <c r="F65" s="75"/>
      <c r="H65" s="74" t="s">
        <v>93</v>
      </c>
      <c r="I65" s="75"/>
      <c r="J65" s="75"/>
      <c r="K65" s="75"/>
      <c r="L65" s="75"/>
      <c r="M65" s="75"/>
      <c r="N65" s="75"/>
    </row>
    <row r="66" spans="1:14" ht="30" customHeight="1" thickBot="1">
      <c r="A66" s="74" t="s">
        <v>94</v>
      </c>
      <c r="B66" s="104">
        <f>+($I$66*$J$66*K66)/1000</f>
        <v>0</v>
      </c>
      <c r="C66" s="104">
        <f t="shared" ref="C66:E66" si="27">+($I$66*$J$66*L66)/1000</f>
        <v>0</v>
      </c>
      <c r="D66" s="104">
        <f t="shared" si="27"/>
        <v>0</v>
      </c>
      <c r="E66" s="104">
        <f t="shared" si="27"/>
        <v>0</v>
      </c>
      <c r="F66" s="75"/>
      <c r="H66" s="74" t="s">
        <v>94</v>
      </c>
      <c r="I66" s="75"/>
      <c r="J66" s="75"/>
      <c r="K66" s="75"/>
      <c r="L66" s="75"/>
      <c r="M66" s="75"/>
      <c r="N66" s="75"/>
    </row>
    <row r="67" spans="1:14" ht="30" customHeight="1" thickBot="1">
      <c r="A67" s="74" t="s">
        <v>95</v>
      </c>
      <c r="B67" s="104">
        <f>+($I$67*$J$67*K67)/1000</f>
        <v>0</v>
      </c>
      <c r="C67" s="104">
        <f t="shared" ref="C67:E67" si="28">+($I$67*$J$67*L67)/1000</f>
        <v>0</v>
      </c>
      <c r="D67" s="104">
        <f t="shared" si="28"/>
        <v>0</v>
      </c>
      <c r="E67" s="104">
        <f t="shared" si="28"/>
        <v>0</v>
      </c>
      <c r="F67" s="75"/>
      <c r="H67" s="74" t="s">
        <v>95</v>
      </c>
      <c r="I67" s="75"/>
      <c r="J67" s="75"/>
      <c r="K67" s="75"/>
      <c r="L67" s="75"/>
      <c r="M67" s="75"/>
      <c r="N67" s="75"/>
    </row>
    <row r="68" spans="1:14" ht="30" customHeight="1" thickBot="1">
      <c r="A68" s="74" t="s">
        <v>96</v>
      </c>
      <c r="B68" s="104">
        <f>+($I$68*$J$68*K68)/1000</f>
        <v>0</v>
      </c>
      <c r="C68" s="104">
        <f t="shared" ref="C68:E68" si="29">+($I$68*$J$68*L68)/1000</f>
        <v>0</v>
      </c>
      <c r="D68" s="104">
        <f t="shared" si="29"/>
        <v>0</v>
      </c>
      <c r="E68" s="104">
        <f t="shared" si="29"/>
        <v>0</v>
      </c>
      <c r="F68" s="75"/>
      <c r="H68" s="74" t="s">
        <v>96</v>
      </c>
      <c r="I68" s="75"/>
      <c r="J68" s="75"/>
      <c r="K68" s="75"/>
      <c r="L68" s="75"/>
      <c r="M68" s="75"/>
      <c r="N68" s="75"/>
    </row>
    <row r="69" spans="1:14" ht="30" customHeight="1" thickBot="1">
      <c r="A69" s="74" t="s">
        <v>128</v>
      </c>
      <c r="B69" s="104">
        <f>+($I$69*$J$69*K69)/1000</f>
        <v>0</v>
      </c>
      <c r="C69" s="104">
        <f t="shared" ref="C69:E69" si="30">+($I$69*$J$69*L69)/1000</f>
        <v>0</v>
      </c>
      <c r="D69" s="104">
        <f t="shared" si="30"/>
        <v>0</v>
      </c>
      <c r="E69" s="104">
        <f t="shared" si="30"/>
        <v>0</v>
      </c>
      <c r="F69" s="75"/>
      <c r="H69" s="74" t="s">
        <v>128</v>
      </c>
      <c r="I69" s="75"/>
      <c r="J69" s="75"/>
      <c r="K69" s="75"/>
      <c r="L69" s="75"/>
      <c r="M69" s="75"/>
      <c r="N69" s="75"/>
    </row>
    <row r="70" spans="1:14" ht="30" customHeight="1" thickBot="1">
      <c r="A70" s="74" t="s">
        <v>98</v>
      </c>
      <c r="B70" s="104">
        <f>+($I$70*$J$70*K70)/1000</f>
        <v>0</v>
      </c>
      <c r="C70" s="104">
        <f t="shared" ref="C70:E70" si="31">+($I$70*$J$70*L70)/1000</f>
        <v>0</v>
      </c>
      <c r="D70" s="104">
        <f t="shared" si="31"/>
        <v>0</v>
      </c>
      <c r="E70" s="104">
        <f t="shared" si="31"/>
        <v>0</v>
      </c>
      <c r="F70" s="75"/>
      <c r="H70" s="74" t="s">
        <v>98</v>
      </c>
      <c r="I70" s="75"/>
      <c r="J70" s="75"/>
      <c r="K70" s="75"/>
      <c r="L70" s="75"/>
      <c r="M70" s="75"/>
      <c r="N70" s="75"/>
    </row>
    <row r="71" spans="1:14" ht="30" customHeight="1" thickBot="1">
      <c r="A71" s="76" t="s">
        <v>39</v>
      </c>
      <c r="B71" s="104">
        <f>SUM(B63:B70)</f>
        <v>0</v>
      </c>
      <c r="C71" s="104">
        <f>SUM(C63:C70)</f>
        <v>0</v>
      </c>
      <c r="D71" s="104">
        <f>SUM(D63:D70)</f>
        <v>0</v>
      </c>
      <c r="E71" s="104">
        <f>SUM(E63:E70)</f>
        <v>0</v>
      </c>
      <c r="F71" s="75"/>
    </row>
    <row r="73" spans="1:14" ht="15.75" thickBot="1">
      <c r="A73" s="7" t="s">
        <v>131</v>
      </c>
    </row>
    <row r="74" spans="1:14" ht="15" customHeight="1">
      <c r="A74" s="216" t="s">
        <v>67</v>
      </c>
      <c r="B74" s="223" t="s">
        <v>19</v>
      </c>
      <c r="C74" s="224"/>
      <c r="D74" s="224"/>
      <c r="E74" s="225"/>
      <c r="F74" s="226" t="s">
        <v>34</v>
      </c>
      <c r="H74" s="216" t="s">
        <v>17</v>
      </c>
      <c r="I74" s="216" t="s">
        <v>716</v>
      </c>
      <c r="J74" s="216" t="s">
        <v>65</v>
      </c>
      <c r="K74" s="223" t="s">
        <v>718</v>
      </c>
      <c r="L74" s="224"/>
      <c r="M74" s="224"/>
      <c r="N74" s="225"/>
    </row>
    <row r="75" spans="1:14" ht="15.75" thickBot="1">
      <c r="A75" s="217"/>
      <c r="B75" s="229" t="s">
        <v>66</v>
      </c>
      <c r="C75" s="220"/>
      <c r="D75" s="220"/>
      <c r="E75" s="221"/>
      <c r="F75" s="227"/>
      <c r="H75" s="217"/>
      <c r="I75" s="217"/>
      <c r="J75" s="217"/>
      <c r="K75" s="230"/>
      <c r="L75" s="231"/>
      <c r="M75" s="231"/>
      <c r="N75" s="232"/>
    </row>
    <row r="76" spans="1:14" ht="34.5" customHeight="1" thickBot="1">
      <c r="A76" s="222"/>
      <c r="B76" s="73" t="s">
        <v>35</v>
      </c>
      <c r="C76" s="73" t="s">
        <v>36</v>
      </c>
      <c r="D76" s="73" t="s">
        <v>37</v>
      </c>
      <c r="E76" s="73" t="s">
        <v>38</v>
      </c>
      <c r="F76" s="228"/>
      <c r="H76" s="222"/>
      <c r="I76" s="222"/>
      <c r="J76" s="222"/>
      <c r="K76" s="73" t="s">
        <v>35</v>
      </c>
      <c r="L76" s="73" t="s">
        <v>36</v>
      </c>
      <c r="M76" s="73" t="s">
        <v>37</v>
      </c>
      <c r="N76" s="73" t="s">
        <v>38</v>
      </c>
    </row>
    <row r="77" spans="1:14" ht="30" customHeight="1" thickBot="1">
      <c r="A77" s="74" t="s">
        <v>91</v>
      </c>
      <c r="B77" s="104">
        <f>+($I$77*$J$77*K77)/1000</f>
        <v>0</v>
      </c>
      <c r="C77" s="104">
        <f t="shared" ref="C77:E77" si="32">+($I$77*$J$77*L77)/1000</f>
        <v>0</v>
      </c>
      <c r="D77" s="104">
        <f t="shared" si="32"/>
        <v>0</v>
      </c>
      <c r="E77" s="104">
        <f t="shared" si="32"/>
        <v>0</v>
      </c>
      <c r="F77" s="75"/>
      <c r="H77" s="74" t="s">
        <v>91</v>
      </c>
      <c r="I77" s="75"/>
      <c r="J77" s="75"/>
      <c r="K77" s="75"/>
      <c r="L77" s="75"/>
      <c r="M77" s="75"/>
      <c r="N77" s="75"/>
    </row>
    <row r="78" spans="1:14" ht="30" customHeight="1" thickBot="1">
      <c r="A78" s="74" t="s">
        <v>92</v>
      </c>
      <c r="B78" s="104">
        <f>+($I$78*$J$78*K78)/1000</f>
        <v>0</v>
      </c>
      <c r="C78" s="104">
        <f t="shared" ref="C78:E78" si="33">+($I$78*$J$78*L78)/1000</f>
        <v>0</v>
      </c>
      <c r="D78" s="104">
        <f t="shared" si="33"/>
        <v>0</v>
      </c>
      <c r="E78" s="104">
        <f t="shared" si="33"/>
        <v>0</v>
      </c>
      <c r="F78" s="75"/>
      <c r="H78" s="74" t="s">
        <v>92</v>
      </c>
      <c r="I78" s="75"/>
      <c r="J78" s="75"/>
      <c r="K78" s="75"/>
      <c r="L78" s="75"/>
      <c r="M78" s="75"/>
      <c r="N78" s="75"/>
    </row>
    <row r="79" spans="1:14" ht="30" customHeight="1" thickBot="1">
      <c r="A79" s="74" t="s">
        <v>93</v>
      </c>
      <c r="B79" s="104">
        <f>+($I$79*$J$79*K79)/1000</f>
        <v>0</v>
      </c>
      <c r="C79" s="104">
        <f t="shared" ref="C79:E79" si="34">+($I$79*$J$79*L79)/1000</f>
        <v>0</v>
      </c>
      <c r="D79" s="104">
        <f t="shared" si="34"/>
        <v>0</v>
      </c>
      <c r="E79" s="104">
        <f t="shared" si="34"/>
        <v>0</v>
      </c>
      <c r="F79" s="75"/>
      <c r="H79" s="74" t="s">
        <v>93</v>
      </c>
      <c r="I79" s="75"/>
      <c r="J79" s="75"/>
      <c r="K79" s="75"/>
      <c r="L79" s="75"/>
      <c r="M79" s="75"/>
      <c r="N79" s="75"/>
    </row>
    <row r="80" spans="1:14" ht="30" customHeight="1" thickBot="1">
      <c r="A80" s="74" t="s">
        <v>94</v>
      </c>
      <c r="B80" s="104">
        <f>+($I$80*$J$80*K80)/1000</f>
        <v>0</v>
      </c>
      <c r="C80" s="104">
        <f t="shared" ref="C80:E80" si="35">+($I$80*$J$80*L80)/1000</f>
        <v>0</v>
      </c>
      <c r="D80" s="104">
        <f t="shared" si="35"/>
        <v>0</v>
      </c>
      <c r="E80" s="104">
        <f t="shared" si="35"/>
        <v>0</v>
      </c>
      <c r="F80" s="75"/>
      <c r="H80" s="74" t="s">
        <v>94</v>
      </c>
      <c r="I80" s="75"/>
      <c r="J80" s="75"/>
      <c r="K80" s="75"/>
      <c r="L80" s="75"/>
      <c r="M80" s="75"/>
      <c r="N80" s="75"/>
    </row>
    <row r="81" spans="1:14" ht="30" customHeight="1" thickBot="1">
      <c r="A81" s="74" t="s">
        <v>95</v>
      </c>
      <c r="B81" s="104">
        <f>+($I$81*$J$81*K81)/1000</f>
        <v>0</v>
      </c>
      <c r="C81" s="104">
        <f t="shared" ref="C81:E81" si="36">+($I$81*$J$81*L81)/1000</f>
        <v>0</v>
      </c>
      <c r="D81" s="104">
        <f t="shared" si="36"/>
        <v>0</v>
      </c>
      <c r="E81" s="104">
        <f t="shared" si="36"/>
        <v>0</v>
      </c>
      <c r="F81" s="75"/>
      <c r="H81" s="74" t="s">
        <v>95</v>
      </c>
      <c r="I81" s="75"/>
      <c r="J81" s="75"/>
      <c r="K81" s="75"/>
      <c r="L81" s="75"/>
      <c r="M81" s="75"/>
      <c r="N81" s="75"/>
    </row>
    <row r="82" spans="1:14" ht="30" customHeight="1" thickBot="1">
      <c r="A82" s="74" t="s">
        <v>96</v>
      </c>
      <c r="B82" s="104">
        <f>+($I$82*$J$82*K82)/1000</f>
        <v>0</v>
      </c>
      <c r="C82" s="104">
        <f t="shared" ref="C82:E82" si="37">+($I$82*$J$82*L82)/1000</f>
        <v>0</v>
      </c>
      <c r="D82" s="104">
        <f t="shared" si="37"/>
        <v>0</v>
      </c>
      <c r="E82" s="104">
        <f t="shared" si="37"/>
        <v>0</v>
      </c>
      <c r="F82" s="75"/>
      <c r="H82" s="74" t="s">
        <v>96</v>
      </c>
      <c r="I82" s="75"/>
      <c r="J82" s="75"/>
      <c r="K82" s="75"/>
      <c r="L82" s="75"/>
      <c r="M82" s="75"/>
      <c r="N82" s="75"/>
    </row>
    <row r="83" spans="1:14" ht="30" customHeight="1" thickBot="1">
      <c r="A83" s="74" t="s">
        <v>128</v>
      </c>
      <c r="B83" s="104">
        <f>+($I$83*$J$83*K83)/1000</f>
        <v>0</v>
      </c>
      <c r="C83" s="104">
        <f t="shared" ref="C83:E83" si="38">+($I$83*$J$83*L83)/1000</f>
        <v>0</v>
      </c>
      <c r="D83" s="104">
        <f t="shared" si="38"/>
        <v>0</v>
      </c>
      <c r="E83" s="104">
        <f t="shared" si="38"/>
        <v>0</v>
      </c>
      <c r="F83" s="75"/>
      <c r="H83" s="74" t="s">
        <v>128</v>
      </c>
      <c r="I83" s="75"/>
      <c r="J83" s="75"/>
      <c r="K83" s="75"/>
      <c r="L83" s="75"/>
      <c r="M83" s="75"/>
      <c r="N83" s="75"/>
    </row>
    <row r="84" spans="1:14" ht="30" customHeight="1" thickBot="1">
      <c r="A84" s="74" t="s">
        <v>98</v>
      </c>
      <c r="B84" s="104">
        <f>+($I$84*$J$84*K84)/1000</f>
        <v>0</v>
      </c>
      <c r="C84" s="104">
        <f t="shared" ref="C84:E84" si="39">+($I$84*$J$84*L84)/1000</f>
        <v>0</v>
      </c>
      <c r="D84" s="104">
        <f t="shared" si="39"/>
        <v>0</v>
      </c>
      <c r="E84" s="104">
        <f t="shared" si="39"/>
        <v>0</v>
      </c>
      <c r="F84" s="75"/>
      <c r="H84" s="74" t="s">
        <v>98</v>
      </c>
      <c r="I84" s="75"/>
      <c r="J84" s="75"/>
      <c r="K84" s="75"/>
      <c r="L84" s="75"/>
      <c r="M84" s="75"/>
      <c r="N84" s="75"/>
    </row>
    <row r="85" spans="1:14" ht="30" customHeight="1" thickBot="1">
      <c r="A85" s="76" t="s">
        <v>39</v>
      </c>
      <c r="B85" s="104">
        <f>SUM(B77:B84)</f>
        <v>0</v>
      </c>
      <c r="C85" s="104">
        <f>SUM(C77:C84)</f>
        <v>0</v>
      </c>
      <c r="D85" s="104">
        <f>SUM(D77:D84)</f>
        <v>0</v>
      </c>
      <c r="E85" s="104">
        <f>SUM(E77:E84)</f>
        <v>0</v>
      </c>
      <c r="F85" s="75"/>
    </row>
    <row r="87" spans="1:14" ht="15.75" thickBot="1">
      <c r="A87" s="7" t="s">
        <v>132</v>
      </c>
    </row>
    <row r="88" spans="1:14" ht="15" customHeight="1">
      <c r="A88" s="216" t="s">
        <v>67</v>
      </c>
      <c r="B88" s="223" t="s">
        <v>19</v>
      </c>
      <c r="C88" s="224"/>
      <c r="D88" s="224"/>
      <c r="E88" s="225"/>
      <c r="F88" s="226" t="s">
        <v>34</v>
      </c>
      <c r="H88" s="216" t="s">
        <v>17</v>
      </c>
      <c r="I88" s="216" t="s">
        <v>716</v>
      </c>
      <c r="J88" s="216" t="s">
        <v>65</v>
      </c>
      <c r="K88" s="223" t="s">
        <v>718</v>
      </c>
      <c r="L88" s="224"/>
      <c r="M88" s="224"/>
      <c r="N88" s="225"/>
    </row>
    <row r="89" spans="1:14" ht="15.75" thickBot="1">
      <c r="A89" s="217"/>
      <c r="B89" s="229" t="s">
        <v>66</v>
      </c>
      <c r="C89" s="220"/>
      <c r="D89" s="220"/>
      <c r="E89" s="221"/>
      <c r="F89" s="227"/>
      <c r="H89" s="217"/>
      <c r="I89" s="217"/>
      <c r="J89" s="217"/>
      <c r="K89" s="230"/>
      <c r="L89" s="231"/>
      <c r="M89" s="231"/>
      <c r="N89" s="232"/>
    </row>
    <row r="90" spans="1:14" ht="34.5" customHeight="1" thickBot="1">
      <c r="A90" s="222"/>
      <c r="B90" s="73" t="s">
        <v>35</v>
      </c>
      <c r="C90" s="73" t="s">
        <v>36</v>
      </c>
      <c r="D90" s="73" t="s">
        <v>37</v>
      </c>
      <c r="E90" s="73" t="s">
        <v>38</v>
      </c>
      <c r="F90" s="228"/>
      <c r="H90" s="222"/>
      <c r="I90" s="222"/>
      <c r="J90" s="222"/>
      <c r="K90" s="73" t="s">
        <v>35</v>
      </c>
      <c r="L90" s="73" t="s">
        <v>36</v>
      </c>
      <c r="M90" s="73" t="s">
        <v>37</v>
      </c>
      <c r="N90" s="73" t="s">
        <v>38</v>
      </c>
    </row>
    <row r="91" spans="1:14" ht="30" customHeight="1" thickBot="1">
      <c r="A91" s="74" t="s">
        <v>91</v>
      </c>
      <c r="B91" s="104">
        <f>+($I$91*$J$91*K91)/1000</f>
        <v>0</v>
      </c>
      <c r="C91" s="104">
        <f t="shared" ref="C91:E91" si="40">+($I$91*$J$91*L91)/1000</f>
        <v>0</v>
      </c>
      <c r="D91" s="104">
        <f t="shared" si="40"/>
        <v>0</v>
      </c>
      <c r="E91" s="104">
        <f t="shared" si="40"/>
        <v>0</v>
      </c>
      <c r="F91" s="75"/>
      <c r="H91" s="74" t="s">
        <v>91</v>
      </c>
      <c r="I91" s="75"/>
      <c r="J91" s="75"/>
      <c r="K91" s="75"/>
      <c r="L91" s="75"/>
      <c r="M91" s="75"/>
      <c r="N91" s="75"/>
    </row>
    <row r="92" spans="1:14" ht="30" customHeight="1" thickBot="1">
      <c r="A92" s="74" t="s">
        <v>92</v>
      </c>
      <c r="B92" s="104">
        <f>+($I$92*$J$92*K92)/1000</f>
        <v>0</v>
      </c>
      <c r="C92" s="104">
        <f t="shared" ref="C92:E92" si="41">+($I$92*$J$92*L92)/1000</f>
        <v>0</v>
      </c>
      <c r="D92" s="104">
        <f t="shared" si="41"/>
        <v>0</v>
      </c>
      <c r="E92" s="104">
        <f t="shared" si="41"/>
        <v>0</v>
      </c>
      <c r="F92" s="75"/>
      <c r="H92" s="74" t="s">
        <v>92</v>
      </c>
      <c r="I92" s="75"/>
      <c r="J92" s="75"/>
      <c r="K92" s="75"/>
      <c r="L92" s="75"/>
      <c r="M92" s="75"/>
      <c r="N92" s="75"/>
    </row>
    <row r="93" spans="1:14" ht="30" customHeight="1" thickBot="1">
      <c r="A93" s="74" t="s">
        <v>93</v>
      </c>
      <c r="B93" s="104">
        <f>+($I$93*$J$93*K93)/1000</f>
        <v>0</v>
      </c>
      <c r="C93" s="104">
        <f t="shared" ref="C93:E93" si="42">+($I$93*$J$93*L93)/1000</f>
        <v>0</v>
      </c>
      <c r="D93" s="104">
        <f t="shared" si="42"/>
        <v>0</v>
      </c>
      <c r="E93" s="104">
        <f t="shared" si="42"/>
        <v>0</v>
      </c>
      <c r="F93" s="75"/>
      <c r="H93" s="74" t="s">
        <v>93</v>
      </c>
      <c r="I93" s="75"/>
      <c r="J93" s="75"/>
      <c r="K93" s="75"/>
      <c r="L93" s="75"/>
      <c r="M93" s="75"/>
      <c r="N93" s="75"/>
    </row>
    <row r="94" spans="1:14" ht="30" customHeight="1" thickBot="1">
      <c r="A94" s="74" t="s">
        <v>94</v>
      </c>
      <c r="B94" s="104">
        <f>+($I$94*$J$94*K94)/1000</f>
        <v>0</v>
      </c>
      <c r="C94" s="104">
        <f t="shared" ref="C94:E94" si="43">+($I$94*$J$94*L94)/1000</f>
        <v>0</v>
      </c>
      <c r="D94" s="104">
        <f t="shared" si="43"/>
        <v>0</v>
      </c>
      <c r="E94" s="104">
        <f t="shared" si="43"/>
        <v>0</v>
      </c>
      <c r="F94" s="75"/>
      <c r="H94" s="74" t="s">
        <v>94</v>
      </c>
      <c r="I94" s="75"/>
      <c r="J94" s="75"/>
      <c r="K94" s="75"/>
      <c r="L94" s="75"/>
      <c r="M94" s="75"/>
      <c r="N94" s="75"/>
    </row>
    <row r="95" spans="1:14" ht="30" customHeight="1" thickBot="1">
      <c r="A95" s="74" t="s">
        <v>95</v>
      </c>
      <c r="B95" s="104">
        <f>+($I$95*$J$95*K95)/1000</f>
        <v>0</v>
      </c>
      <c r="C95" s="104">
        <f t="shared" ref="C95:E95" si="44">+($I$95*$J$95*L95)/1000</f>
        <v>0</v>
      </c>
      <c r="D95" s="104">
        <f t="shared" si="44"/>
        <v>0</v>
      </c>
      <c r="E95" s="104">
        <f t="shared" si="44"/>
        <v>0</v>
      </c>
      <c r="F95" s="75"/>
      <c r="H95" s="74" t="s">
        <v>95</v>
      </c>
      <c r="I95" s="75"/>
      <c r="J95" s="75"/>
      <c r="K95" s="75"/>
      <c r="L95" s="75"/>
      <c r="M95" s="75"/>
      <c r="N95" s="75"/>
    </row>
    <row r="96" spans="1:14" ht="30" customHeight="1" thickBot="1">
      <c r="A96" s="74" t="s">
        <v>96</v>
      </c>
      <c r="B96" s="104">
        <f>+($I$96*$J$96*K96)/1000</f>
        <v>0</v>
      </c>
      <c r="C96" s="104">
        <f t="shared" ref="C96:E96" si="45">+($I$96*$J$96*L96)/1000</f>
        <v>0</v>
      </c>
      <c r="D96" s="104">
        <f t="shared" si="45"/>
        <v>0</v>
      </c>
      <c r="E96" s="104">
        <f t="shared" si="45"/>
        <v>0</v>
      </c>
      <c r="F96" s="75"/>
      <c r="H96" s="74" t="s">
        <v>96</v>
      </c>
      <c r="I96" s="75"/>
      <c r="J96" s="75"/>
      <c r="K96" s="75"/>
      <c r="L96" s="75"/>
      <c r="M96" s="75"/>
      <c r="N96" s="75"/>
    </row>
    <row r="97" spans="1:14" ht="30" customHeight="1" thickBot="1">
      <c r="A97" s="74" t="s">
        <v>128</v>
      </c>
      <c r="B97" s="104">
        <f>+($I$97*$J$97*K97)/1000</f>
        <v>0</v>
      </c>
      <c r="C97" s="104">
        <f t="shared" ref="C97:E97" si="46">+($I$97*$J$97*L97)/1000</f>
        <v>0</v>
      </c>
      <c r="D97" s="104">
        <f t="shared" si="46"/>
        <v>0</v>
      </c>
      <c r="E97" s="104">
        <f t="shared" si="46"/>
        <v>0</v>
      </c>
      <c r="F97" s="75"/>
      <c r="H97" s="74" t="s">
        <v>128</v>
      </c>
      <c r="I97" s="75"/>
      <c r="J97" s="75"/>
      <c r="K97" s="75"/>
      <c r="L97" s="75"/>
      <c r="M97" s="75"/>
      <c r="N97" s="75"/>
    </row>
    <row r="98" spans="1:14" ht="30" customHeight="1" thickBot="1">
      <c r="A98" s="74" t="s">
        <v>98</v>
      </c>
      <c r="B98" s="104">
        <f>+($I$98*$J$98*K98)/1000</f>
        <v>0</v>
      </c>
      <c r="C98" s="104">
        <f t="shared" ref="C98:E98" si="47">+($I$98*$J$98*L98)/1000</f>
        <v>0</v>
      </c>
      <c r="D98" s="104">
        <f t="shared" si="47"/>
        <v>0</v>
      </c>
      <c r="E98" s="104">
        <f t="shared" si="47"/>
        <v>0</v>
      </c>
      <c r="F98" s="75"/>
      <c r="H98" s="74" t="s">
        <v>98</v>
      </c>
      <c r="I98" s="75"/>
      <c r="J98" s="75"/>
      <c r="K98" s="75"/>
      <c r="L98" s="75"/>
      <c r="M98" s="75"/>
      <c r="N98" s="75"/>
    </row>
    <row r="99" spans="1:14" ht="30" customHeight="1" thickBot="1">
      <c r="A99" s="76" t="s">
        <v>39</v>
      </c>
      <c r="B99" s="104">
        <f>SUM(B91:B98)</f>
        <v>0</v>
      </c>
      <c r="C99" s="104">
        <f>SUM(C91:C98)</f>
        <v>0</v>
      </c>
      <c r="D99" s="104">
        <f>SUM(D91:D98)</f>
        <v>0</v>
      </c>
      <c r="E99" s="104">
        <f>SUM(E91:E98)</f>
        <v>0</v>
      </c>
      <c r="F99" s="75"/>
    </row>
    <row r="101" spans="1:14" ht="15.75" thickBot="1">
      <c r="A101" s="7" t="s">
        <v>133</v>
      </c>
    </row>
    <row r="102" spans="1:14" ht="15" customHeight="1">
      <c r="A102" s="216" t="s">
        <v>67</v>
      </c>
      <c r="B102" s="223" t="s">
        <v>19</v>
      </c>
      <c r="C102" s="224"/>
      <c r="D102" s="224"/>
      <c r="E102" s="225"/>
      <c r="F102" s="226" t="s">
        <v>34</v>
      </c>
      <c r="H102" s="216" t="s">
        <v>17</v>
      </c>
      <c r="I102" s="216" t="s">
        <v>716</v>
      </c>
      <c r="J102" s="216" t="s">
        <v>65</v>
      </c>
      <c r="K102" s="223" t="s">
        <v>718</v>
      </c>
      <c r="L102" s="224"/>
      <c r="M102" s="224"/>
      <c r="N102" s="225"/>
    </row>
    <row r="103" spans="1:14" ht="15.75" thickBot="1">
      <c r="A103" s="217"/>
      <c r="B103" s="229" t="s">
        <v>66</v>
      </c>
      <c r="C103" s="220"/>
      <c r="D103" s="220"/>
      <c r="E103" s="221"/>
      <c r="F103" s="227"/>
      <c r="H103" s="217"/>
      <c r="I103" s="217"/>
      <c r="J103" s="217"/>
      <c r="K103" s="230"/>
      <c r="L103" s="231"/>
      <c r="M103" s="231"/>
      <c r="N103" s="232"/>
    </row>
    <row r="104" spans="1:14" ht="34.5" customHeight="1" thickBot="1">
      <c r="A104" s="222"/>
      <c r="B104" s="73" t="s">
        <v>35</v>
      </c>
      <c r="C104" s="73" t="s">
        <v>36</v>
      </c>
      <c r="D104" s="73" t="s">
        <v>37</v>
      </c>
      <c r="E104" s="73" t="s">
        <v>38</v>
      </c>
      <c r="F104" s="228"/>
      <c r="H104" s="222"/>
      <c r="I104" s="222"/>
      <c r="J104" s="222"/>
      <c r="K104" s="73" t="s">
        <v>35</v>
      </c>
      <c r="L104" s="73" t="s">
        <v>36</v>
      </c>
      <c r="M104" s="73" t="s">
        <v>37</v>
      </c>
      <c r="N104" s="73" t="s">
        <v>38</v>
      </c>
    </row>
    <row r="105" spans="1:14" ht="30" customHeight="1" thickBot="1">
      <c r="A105" s="74" t="s">
        <v>91</v>
      </c>
      <c r="B105" s="104">
        <f>+($I$105*$J$105*K105)/1000</f>
        <v>0</v>
      </c>
      <c r="C105" s="104">
        <f t="shared" ref="C105:E105" si="48">+($I$105*$J$105*L105)/1000</f>
        <v>0</v>
      </c>
      <c r="D105" s="104">
        <f t="shared" si="48"/>
        <v>0</v>
      </c>
      <c r="E105" s="104">
        <f t="shared" si="48"/>
        <v>0</v>
      </c>
      <c r="F105" s="75"/>
      <c r="H105" s="74" t="s">
        <v>91</v>
      </c>
      <c r="I105" s="75"/>
      <c r="J105" s="75"/>
      <c r="K105" s="75"/>
      <c r="L105" s="75"/>
      <c r="M105" s="75"/>
      <c r="N105" s="75"/>
    </row>
    <row r="106" spans="1:14" ht="30" customHeight="1" thickBot="1">
      <c r="A106" s="74" t="s">
        <v>92</v>
      </c>
      <c r="B106" s="104">
        <f>+($I$106*$J$106*K106)/1000</f>
        <v>0</v>
      </c>
      <c r="C106" s="104">
        <f t="shared" ref="C106:E106" si="49">+($I$106*$J$106*L106)/1000</f>
        <v>0</v>
      </c>
      <c r="D106" s="104">
        <f t="shared" si="49"/>
        <v>0</v>
      </c>
      <c r="E106" s="104">
        <f t="shared" si="49"/>
        <v>0</v>
      </c>
      <c r="F106" s="75"/>
      <c r="H106" s="74" t="s">
        <v>92</v>
      </c>
      <c r="I106" s="75"/>
      <c r="J106" s="75"/>
      <c r="K106" s="75"/>
      <c r="L106" s="75"/>
      <c r="M106" s="75"/>
      <c r="N106" s="75"/>
    </row>
    <row r="107" spans="1:14" ht="30" customHeight="1" thickBot="1">
      <c r="A107" s="74" t="s">
        <v>93</v>
      </c>
      <c r="B107" s="104">
        <f>+($I$107*$J$107*K107)/1000</f>
        <v>0</v>
      </c>
      <c r="C107" s="104">
        <f t="shared" ref="C107:E107" si="50">+($I$107*$J$107*L107)/1000</f>
        <v>0</v>
      </c>
      <c r="D107" s="104">
        <f t="shared" si="50"/>
        <v>0</v>
      </c>
      <c r="E107" s="104">
        <f t="shared" si="50"/>
        <v>0</v>
      </c>
      <c r="F107" s="75"/>
      <c r="H107" s="74" t="s">
        <v>93</v>
      </c>
      <c r="I107" s="75"/>
      <c r="J107" s="75"/>
      <c r="K107" s="75"/>
      <c r="L107" s="75"/>
      <c r="M107" s="75"/>
      <c r="N107" s="75"/>
    </row>
    <row r="108" spans="1:14" ht="30" customHeight="1" thickBot="1">
      <c r="A108" s="74" t="s">
        <v>94</v>
      </c>
      <c r="B108" s="104">
        <f>+($I$108*$J$108*K108)/1000</f>
        <v>0</v>
      </c>
      <c r="C108" s="104">
        <f t="shared" ref="C108:E108" si="51">+($I$108*$J$108*L108)/1000</f>
        <v>0</v>
      </c>
      <c r="D108" s="104">
        <f t="shared" si="51"/>
        <v>0</v>
      </c>
      <c r="E108" s="104">
        <f t="shared" si="51"/>
        <v>0</v>
      </c>
      <c r="F108" s="75"/>
      <c r="H108" s="74" t="s">
        <v>94</v>
      </c>
      <c r="I108" s="75"/>
      <c r="J108" s="75"/>
      <c r="K108" s="75"/>
      <c r="L108" s="75"/>
      <c r="M108" s="75"/>
      <c r="N108" s="75"/>
    </row>
    <row r="109" spans="1:14" ht="30" customHeight="1" thickBot="1">
      <c r="A109" s="74" t="s">
        <v>95</v>
      </c>
      <c r="B109" s="104">
        <f>+($I$109*$J$109*K109)/1000</f>
        <v>0</v>
      </c>
      <c r="C109" s="104">
        <f t="shared" ref="C109:E109" si="52">+($I$109*$J$109*L109)/1000</f>
        <v>0</v>
      </c>
      <c r="D109" s="104">
        <f t="shared" si="52"/>
        <v>0</v>
      </c>
      <c r="E109" s="104">
        <f t="shared" si="52"/>
        <v>0</v>
      </c>
      <c r="F109" s="75"/>
      <c r="H109" s="74" t="s">
        <v>95</v>
      </c>
      <c r="I109" s="75"/>
      <c r="J109" s="75"/>
      <c r="K109" s="75"/>
      <c r="L109" s="75"/>
      <c r="M109" s="75"/>
      <c r="N109" s="75"/>
    </row>
    <row r="110" spans="1:14" ht="30" customHeight="1" thickBot="1">
      <c r="A110" s="74" t="s">
        <v>96</v>
      </c>
      <c r="B110" s="104">
        <f>+($I$110*$J$110*K110)/1000</f>
        <v>0</v>
      </c>
      <c r="C110" s="104">
        <f t="shared" ref="C110:E110" si="53">+($I$110*$J$110*L110)/1000</f>
        <v>0</v>
      </c>
      <c r="D110" s="104">
        <f t="shared" si="53"/>
        <v>0</v>
      </c>
      <c r="E110" s="104">
        <f t="shared" si="53"/>
        <v>0</v>
      </c>
      <c r="F110" s="75"/>
      <c r="H110" s="74" t="s">
        <v>96</v>
      </c>
      <c r="I110" s="75"/>
      <c r="J110" s="75"/>
      <c r="K110" s="75"/>
      <c r="L110" s="75"/>
      <c r="M110" s="75"/>
      <c r="N110" s="75"/>
    </row>
    <row r="111" spans="1:14" ht="30" customHeight="1" thickBot="1">
      <c r="A111" s="74" t="s">
        <v>128</v>
      </c>
      <c r="B111" s="104">
        <f>+($I$111*$J$111*K111)/1000</f>
        <v>0</v>
      </c>
      <c r="C111" s="104">
        <f t="shared" ref="C111:E111" si="54">+($I$111*$J$111*L111)/1000</f>
        <v>0</v>
      </c>
      <c r="D111" s="104">
        <f t="shared" si="54"/>
        <v>0</v>
      </c>
      <c r="E111" s="104">
        <f t="shared" si="54"/>
        <v>0</v>
      </c>
      <c r="F111" s="75"/>
      <c r="H111" s="74" t="s">
        <v>128</v>
      </c>
      <c r="I111" s="75"/>
      <c r="J111" s="75"/>
      <c r="K111" s="75"/>
      <c r="L111" s="75"/>
      <c r="M111" s="75"/>
      <c r="N111" s="75"/>
    </row>
    <row r="112" spans="1:14" ht="30" customHeight="1" thickBot="1">
      <c r="A112" s="74" t="s">
        <v>98</v>
      </c>
      <c r="B112" s="104">
        <f>+($I$112*$J$112*K112)/1000</f>
        <v>0</v>
      </c>
      <c r="C112" s="104">
        <f t="shared" ref="C112:E112" si="55">+($I$112*$J$112*L112)/1000</f>
        <v>0</v>
      </c>
      <c r="D112" s="104">
        <f t="shared" si="55"/>
        <v>0</v>
      </c>
      <c r="E112" s="104">
        <f t="shared" si="55"/>
        <v>0</v>
      </c>
      <c r="F112" s="75"/>
      <c r="H112" s="74" t="s">
        <v>98</v>
      </c>
      <c r="I112" s="75"/>
      <c r="J112" s="75"/>
      <c r="K112" s="75"/>
      <c r="L112" s="75"/>
      <c r="M112" s="75"/>
      <c r="N112" s="75"/>
    </row>
    <row r="113" spans="1:14" ht="30" customHeight="1" thickBot="1">
      <c r="A113" s="76" t="s">
        <v>39</v>
      </c>
      <c r="B113" s="104">
        <f>SUM(B105:B112)</f>
        <v>0</v>
      </c>
      <c r="C113" s="104">
        <f>SUM(C105:C112)</f>
        <v>0</v>
      </c>
      <c r="D113" s="104">
        <f>SUM(D105:D112)</f>
        <v>0</v>
      </c>
      <c r="E113" s="104">
        <f>SUM(E105:E112)</f>
        <v>0</v>
      </c>
      <c r="F113" s="75"/>
    </row>
    <row r="115" spans="1:14" ht="15.75" thickBot="1">
      <c r="A115" s="7" t="s">
        <v>134</v>
      </c>
    </row>
    <row r="116" spans="1:14" ht="15" customHeight="1">
      <c r="A116" s="216" t="s">
        <v>67</v>
      </c>
      <c r="B116" s="223" t="s">
        <v>19</v>
      </c>
      <c r="C116" s="224"/>
      <c r="D116" s="224"/>
      <c r="E116" s="225"/>
      <c r="F116" s="226" t="s">
        <v>34</v>
      </c>
      <c r="H116" s="216" t="s">
        <v>17</v>
      </c>
      <c r="I116" s="216" t="s">
        <v>716</v>
      </c>
      <c r="J116" s="216" t="s">
        <v>65</v>
      </c>
      <c r="K116" s="223" t="s">
        <v>718</v>
      </c>
      <c r="L116" s="224"/>
      <c r="M116" s="224"/>
      <c r="N116" s="225"/>
    </row>
    <row r="117" spans="1:14" ht="15.75" thickBot="1">
      <c r="A117" s="217"/>
      <c r="B117" s="229" t="s">
        <v>66</v>
      </c>
      <c r="C117" s="220"/>
      <c r="D117" s="220"/>
      <c r="E117" s="221"/>
      <c r="F117" s="227"/>
      <c r="H117" s="217"/>
      <c r="I117" s="217"/>
      <c r="J117" s="217"/>
      <c r="K117" s="230"/>
      <c r="L117" s="231"/>
      <c r="M117" s="231"/>
      <c r="N117" s="232"/>
    </row>
    <row r="118" spans="1:14" ht="34.5" customHeight="1" thickBot="1">
      <c r="A118" s="222"/>
      <c r="B118" s="73" t="s">
        <v>35</v>
      </c>
      <c r="C118" s="73" t="s">
        <v>36</v>
      </c>
      <c r="D118" s="73" t="s">
        <v>37</v>
      </c>
      <c r="E118" s="73" t="s">
        <v>38</v>
      </c>
      <c r="F118" s="228"/>
      <c r="H118" s="222"/>
      <c r="I118" s="222"/>
      <c r="J118" s="222"/>
      <c r="K118" s="73" t="s">
        <v>35</v>
      </c>
      <c r="L118" s="73" t="s">
        <v>36</v>
      </c>
      <c r="M118" s="73" t="s">
        <v>37</v>
      </c>
      <c r="N118" s="73" t="s">
        <v>38</v>
      </c>
    </row>
    <row r="119" spans="1:14" ht="30" customHeight="1" thickBot="1">
      <c r="A119" s="74" t="s">
        <v>91</v>
      </c>
      <c r="B119" s="104">
        <f>+($I$119*$J$119*K119)/1000</f>
        <v>0</v>
      </c>
      <c r="C119" s="104">
        <f t="shared" ref="C119:E119" si="56">+($I$119*$J$119*L119)/1000</f>
        <v>0</v>
      </c>
      <c r="D119" s="104">
        <f t="shared" si="56"/>
        <v>0</v>
      </c>
      <c r="E119" s="104">
        <f t="shared" si="56"/>
        <v>0</v>
      </c>
      <c r="F119" s="75"/>
      <c r="H119" s="74" t="s">
        <v>91</v>
      </c>
      <c r="I119" s="75"/>
      <c r="J119" s="75"/>
      <c r="K119" s="75"/>
      <c r="L119" s="75"/>
      <c r="M119" s="75"/>
      <c r="N119" s="75"/>
    </row>
    <row r="120" spans="1:14" ht="30" customHeight="1" thickBot="1">
      <c r="A120" s="74" t="s">
        <v>92</v>
      </c>
      <c r="B120" s="104">
        <f>+($I$120*$J$120*K120)/1000</f>
        <v>0</v>
      </c>
      <c r="C120" s="104">
        <f t="shared" ref="C120:E120" si="57">+($I$120*$J$120*L120)/1000</f>
        <v>0</v>
      </c>
      <c r="D120" s="104">
        <f t="shared" si="57"/>
        <v>0</v>
      </c>
      <c r="E120" s="104">
        <f t="shared" si="57"/>
        <v>0</v>
      </c>
      <c r="F120" s="75"/>
      <c r="H120" s="74" t="s">
        <v>92</v>
      </c>
      <c r="I120" s="75"/>
      <c r="J120" s="75"/>
      <c r="K120" s="75"/>
      <c r="L120" s="75"/>
      <c r="M120" s="75"/>
      <c r="N120" s="75"/>
    </row>
    <row r="121" spans="1:14" ht="30" customHeight="1" thickBot="1">
      <c r="A121" s="74" t="s">
        <v>93</v>
      </c>
      <c r="B121" s="104">
        <f>+($I$121*$J$121*K121)/1000</f>
        <v>0</v>
      </c>
      <c r="C121" s="104">
        <f t="shared" ref="C121:E121" si="58">+($I$121*$J$121*L121)/1000</f>
        <v>0</v>
      </c>
      <c r="D121" s="104">
        <f t="shared" si="58"/>
        <v>0</v>
      </c>
      <c r="E121" s="104">
        <f t="shared" si="58"/>
        <v>0</v>
      </c>
      <c r="F121" s="75"/>
      <c r="H121" s="74" t="s">
        <v>93</v>
      </c>
      <c r="I121" s="75"/>
      <c r="J121" s="75"/>
      <c r="K121" s="75"/>
      <c r="L121" s="75"/>
      <c r="M121" s="75"/>
      <c r="N121" s="75"/>
    </row>
    <row r="122" spans="1:14" ht="30" customHeight="1" thickBot="1">
      <c r="A122" s="74" t="s">
        <v>94</v>
      </c>
      <c r="B122" s="104">
        <f>+($I$122*$J$122*K122)/1000</f>
        <v>0</v>
      </c>
      <c r="C122" s="104">
        <f t="shared" ref="C122:E122" si="59">+($I$122*$J$122*L122)/1000</f>
        <v>0</v>
      </c>
      <c r="D122" s="104">
        <f t="shared" si="59"/>
        <v>0</v>
      </c>
      <c r="E122" s="104">
        <f t="shared" si="59"/>
        <v>0</v>
      </c>
      <c r="F122" s="75"/>
      <c r="H122" s="74" t="s">
        <v>94</v>
      </c>
      <c r="I122" s="75"/>
      <c r="J122" s="75"/>
      <c r="K122" s="75"/>
      <c r="L122" s="75"/>
      <c r="M122" s="75"/>
      <c r="N122" s="75"/>
    </row>
    <row r="123" spans="1:14" ht="30" customHeight="1" thickBot="1">
      <c r="A123" s="74" t="s">
        <v>95</v>
      </c>
      <c r="B123" s="104">
        <f>+($I$123*$J$123*K123)/1000</f>
        <v>0</v>
      </c>
      <c r="C123" s="104">
        <f t="shared" ref="C123:E123" si="60">+($I$123*$J$123*L123)/1000</f>
        <v>0</v>
      </c>
      <c r="D123" s="104">
        <f t="shared" si="60"/>
        <v>0</v>
      </c>
      <c r="E123" s="104">
        <f t="shared" si="60"/>
        <v>0</v>
      </c>
      <c r="F123" s="75"/>
      <c r="H123" s="74" t="s">
        <v>95</v>
      </c>
      <c r="I123" s="75"/>
      <c r="J123" s="75"/>
      <c r="K123" s="75"/>
      <c r="L123" s="75"/>
      <c r="M123" s="75"/>
      <c r="N123" s="75"/>
    </row>
    <row r="124" spans="1:14" ht="30" customHeight="1" thickBot="1">
      <c r="A124" s="74" t="s">
        <v>96</v>
      </c>
      <c r="B124" s="104">
        <f>+($I$124*$J$124*K124)/1000</f>
        <v>0</v>
      </c>
      <c r="C124" s="104">
        <f t="shared" ref="C124:E124" si="61">+($I$124*$J$124*L124)/1000</f>
        <v>0</v>
      </c>
      <c r="D124" s="104">
        <f t="shared" si="61"/>
        <v>0</v>
      </c>
      <c r="E124" s="104">
        <f t="shared" si="61"/>
        <v>0</v>
      </c>
      <c r="F124" s="75"/>
      <c r="H124" s="74" t="s">
        <v>96</v>
      </c>
      <c r="I124" s="75"/>
      <c r="J124" s="75"/>
      <c r="K124" s="75"/>
      <c r="L124" s="75"/>
      <c r="M124" s="75"/>
      <c r="N124" s="75"/>
    </row>
    <row r="125" spans="1:14" ht="30" customHeight="1" thickBot="1">
      <c r="A125" s="74" t="s">
        <v>128</v>
      </c>
      <c r="B125" s="104">
        <f>+($I$125*$J$125*K125)/1000</f>
        <v>0</v>
      </c>
      <c r="C125" s="104">
        <f t="shared" ref="C125:E125" si="62">+($I$125*$J$125*L125)/1000</f>
        <v>0</v>
      </c>
      <c r="D125" s="104">
        <f t="shared" si="62"/>
        <v>0</v>
      </c>
      <c r="E125" s="104">
        <f t="shared" si="62"/>
        <v>0</v>
      </c>
      <c r="F125" s="75"/>
      <c r="H125" s="74" t="s">
        <v>128</v>
      </c>
      <c r="I125" s="75"/>
      <c r="J125" s="75"/>
      <c r="K125" s="75"/>
      <c r="L125" s="75"/>
      <c r="M125" s="75"/>
      <c r="N125" s="75"/>
    </row>
    <row r="126" spans="1:14" ht="30" customHeight="1" thickBot="1">
      <c r="A126" s="74" t="s">
        <v>98</v>
      </c>
      <c r="B126" s="104">
        <f>+($I$126*$J$126*K126)/1000</f>
        <v>0</v>
      </c>
      <c r="C126" s="104">
        <f t="shared" ref="C126:E126" si="63">+($I$126*$J$126*L126)/1000</f>
        <v>0</v>
      </c>
      <c r="D126" s="104">
        <f t="shared" si="63"/>
        <v>0</v>
      </c>
      <c r="E126" s="104">
        <f t="shared" si="63"/>
        <v>0</v>
      </c>
      <c r="F126" s="75"/>
      <c r="H126" s="74" t="s">
        <v>98</v>
      </c>
      <c r="I126" s="75"/>
      <c r="J126" s="75"/>
      <c r="K126" s="75"/>
      <c r="L126" s="75"/>
      <c r="M126" s="75"/>
      <c r="N126" s="75"/>
    </row>
    <row r="127" spans="1:14" ht="30" customHeight="1" thickBot="1">
      <c r="A127" s="76" t="s">
        <v>39</v>
      </c>
      <c r="B127" s="104">
        <f>SUM(B119:B126)</f>
        <v>0</v>
      </c>
      <c r="C127" s="104">
        <f>SUM(C119:C126)</f>
        <v>0</v>
      </c>
      <c r="D127" s="104">
        <f>SUM(D119:D126)</f>
        <v>0</v>
      </c>
      <c r="E127" s="104">
        <f>SUM(E119:E126)</f>
        <v>0</v>
      </c>
      <c r="F127" s="75"/>
    </row>
    <row r="128" spans="1:14" ht="30" customHeight="1">
      <c r="A128" s="78"/>
      <c r="B128" s="80"/>
      <c r="C128" s="80"/>
      <c r="D128" s="80"/>
      <c r="E128" s="80"/>
      <c r="F128" s="79"/>
    </row>
    <row r="130" spans="1:14" ht="15.75" thickBot="1">
      <c r="A130" s="7" t="s">
        <v>142</v>
      </c>
    </row>
    <row r="131" spans="1:14" ht="15" customHeight="1">
      <c r="A131" s="216" t="s">
        <v>67</v>
      </c>
      <c r="B131" s="223" t="s">
        <v>19</v>
      </c>
      <c r="C131" s="224"/>
      <c r="D131" s="224"/>
      <c r="E131" s="225"/>
      <c r="F131" s="226" t="s">
        <v>34</v>
      </c>
      <c r="H131" s="216" t="s">
        <v>17</v>
      </c>
      <c r="I131" s="216" t="s">
        <v>716</v>
      </c>
      <c r="J131" s="216" t="s">
        <v>65</v>
      </c>
      <c r="K131" s="223" t="s">
        <v>718</v>
      </c>
      <c r="L131" s="224"/>
      <c r="M131" s="224"/>
      <c r="N131" s="225"/>
    </row>
    <row r="132" spans="1:14" ht="15.75" thickBot="1">
      <c r="A132" s="217"/>
      <c r="B132" s="229" t="s">
        <v>66</v>
      </c>
      <c r="C132" s="220"/>
      <c r="D132" s="220"/>
      <c r="E132" s="221"/>
      <c r="F132" s="227"/>
      <c r="H132" s="217"/>
      <c r="I132" s="217"/>
      <c r="J132" s="217"/>
      <c r="K132" s="230"/>
      <c r="L132" s="231"/>
      <c r="M132" s="231"/>
      <c r="N132" s="232"/>
    </row>
    <row r="133" spans="1:14" ht="34.5" customHeight="1" thickBot="1">
      <c r="A133" s="222"/>
      <c r="B133" s="73" t="s">
        <v>35</v>
      </c>
      <c r="C133" s="73" t="s">
        <v>36</v>
      </c>
      <c r="D133" s="73" t="s">
        <v>37</v>
      </c>
      <c r="E133" s="73" t="s">
        <v>38</v>
      </c>
      <c r="F133" s="228"/>
      <c r="H133" s="222"/>
      <c r="I133" s="222"/>
      <c r="J133" s="222"/>
      <c r="K133" s="73" t="s">
        <v>35</v>
      </c>
      <c r="L133" s="73" t="s">
        <v>36</v>
      </c>
      <c r="M133" s="73" t="s">
        <v>37</v>
      </c>
      <c r="N133" s="73" t="s">
        <v>38</v>
      </c>
    </row>
    <row r="134" spans="1:14" ht="30" customHeight="1" thickBot="1">
      <c r="A134" s="74" t="s">
        <v>91</v>
      </c>
      <c r="B134" s="104">
        <f>+($I$134*$J$134*K134)/1000</f>
        <v>0</v>
      </c>
      <c r="C134" s="104">
        <f t="shared" ref="C134:E134" si="64">+($I$134*$J$134*L134)/1000</f>
        <v>0</v>
      </c>
      <c r="D134" s="104">
        <f t="shared" si="64"/>
        <v>0</v>
      </c>
      <c r="E134" s="104">
        <f t="shared" si="64"/>
        <v>0</v>
      </c>
      <c r="F134" s="75"/>
      <c r="H134" s="74" t="s">
        <v>91</v>
      </c>
      <c r="I134" s="75"/>
      <c r="J134" s="75"/>
      <c r="K134" s="75"/>
      <c r="L134" s="75"/>
      <c r="M134" s="75"/>
      <c r="N134" s="75"/>
    </row>
    <row r="135" spans="1:14" ht="30" customHeight="1" thickBot="1">
      <c r="A135" s="74" t="s">
        <v>92</v>
      </c>
      <c r="B135" s="104">
        <f>+($I$135*$J$135*K135)/1000</f>
        <v>0</v>
      </c>
      <c r="C135" s="104">
        <f t="shared" ref="C135:E135" si="65">+($I$135*$J$135*L135)/1000</f>
        <v>0</v>
      </c>
      <c r="D135" s="104">
        <f t="shared" si="65"/>
        <v>0</v>
      </c>
      <c r="E135" s="104">
        <f t="shared" si="65"/>
        <v>0</v>
      </c>
      <c r="F135" s="75"/>
      <c r="H135" s="74" t="s">
        <v>92</v>
      </c>
      <c r="I135" s="75"/>
      <c r="J135" s="75"/>
      <c r="K135" s="75"/>
      <c r="L135" s="75"/>
      <c r="M135" s="75"/>
      <c r="N135" s="75"/>
    </row>
    <row r="136" spans="1:14" ht="30" customHeight="1" thickBot="1">
      <c r="A136" s="74" t="s">
        <v>93</v>
      </c>
      <c r="B136" s="104">
        <f>+($I$136*$J$136*K136)/1000</f>
        <v>0</v>
      </c>
      <c r="C136" s="104">
        <f t="shared" ref="C136:E136" si="66">+($I$136*$J$136*L136)/1000</f>
        <v>0</v>
      </c>
      <c r="D136" s="104">
        <f t="shared" si="66"/>
        <v>0</v>
      </c>
      <c r="E136" s="104">
        <f t="shared" si="66"/>
        <v>0</v>
      </c>
      <c r="F136" s="75"/>
      <c r="H136" s="74" t="s">
        <v>93</v>
      </c>
      <c r="I136" s="75"/>
      <c r="J136" s="75"/>
      <c r="K136" s="75"/>
      <c r="L136" s="75"/>
      <c r="M136" s="75"/>
      <c r="N136" s="75"/>
    </row>
    <row r="137" spans="1:14" ht="30" customHeight="1" thickBot="1">
      <c r="A137" s="74" t="s">
        <v>94</v>
      </c>
      <c r="B137" s="104">
        <f>+($I$137*$J$137*K137)/1000</f>
        <v>0</v>
      </c>
      <c r="C137" s="104">
        <f t="shared" ref="C137:E137" si="67">+($I$137*$J$137*L137)/1000</f>
        <v>0</v>
      </c>
      <c r="D137" s="104">
        <f t="shared" si="67"/>
        <v>0</v>
      </c>
      <c r="E137" s="104">
        <f t="shared" si="67"/>
        <v>0</v>
      </c>
      <c r="F137" s="75"/>
      <c r="H137" s="74" t="s">
        <v>94</v>
      </c>
      <c r="I137" s="75"/>
      <c r="J137" s="75"/>
      <c r="K137" s="75"/>
      <c r="L137" s="75"/>
      <c r="M137" s="75"/>
      <c r="N137" s="75"/>
    </row>
    <row r="138" spans="1:14" ht="30" customHeight="1" thickBot="1">
      <c r="A138" s="74" t="s">
        <v>95</v>
      </c>
      <c r="B138" s="104">
        <f>+($I$138*$J$138*K138)/1000</f>
        <v>0</v>
      </c>
      <c r="C138" s="104">
        <f t="shared" ref="C138:E138" si="68">+($I$138*$J$138*L138)/1000</f>
        <v>0</v>
      </c>
      <c r="D138" s="104">
        <f t="shared" si="68"/>
        <v>0</v>
      </c>
      <c r="E138" s="104">
        <f t="shared" si="68"/>
        <v>0</v>
      </c>
      <c r="F138" s="75"/>
      <c r="H138" s="74" t="s">
        <v>95</v>
      </c>
      <c r="I138" s="75"/>
      <c r="J138" s="75"/>
      <c r="K138" s="75"/>
      <c r="L138" s="75"/>
      <c r="M138" s="75"/>
      <c r="N138" s="75"/>
    </row>
    <row r="139" spans="1:14" ht="30" customHeight="1" thickBot="1">
      <c r="A139" s="74" t="s">
        <v>96</v>
      </c>
      <c r="B139" s="104">
        <f>+($I$139*$J$139*K139)/1000</f>
        <v>0</v>
      </c>
      <c r="C139" s="104">
        <f t="shared" ref="C139:E139" si="69">+($I$139*$J$139*L139)/1000</f>
        <v>0</v>
      </c>
      <c r="D139" s="104">
        <f t="shared" si="69"/>
        <v>0</v>
      </c>
      <c r="E139" s="104">
        <f t="shared" si="69"/>
        <v>0</v>
      </c>
      <c r="F139" s="75"/>
      <c r="H139" s="74" t="s">
        <v>96</v>
      </c>
      <c r="I139" s="75"/>
      <c r="J139" s="75"/>
      <c r="K139" s="75"/>
      <c r="L139" s="75"/>
      <c r="M139" s="75"/>
      <c r="N139" s="75"/>
    </row>
    <row r="140" spans="1:14" ht="30" customHeight="1" thickBot="1">
      <c r="A140" s="74" t="s">
        <v>128</v>
      </c>
      <c r="B140" s="104">
        <f>+($I$140*$J$140*K140)/1000</f>
        <v>0</v>
      </c>
      <c r="C140" s="104">
        <f t="shared" ref="C140:E140" si="70">+($I$140*$J$140*L140)/1000</f>
        <v>0</v>
      </c>
      <c r="D140" s="104">
        <f t="shared" si="70"/>
        <v>0</v>
      </c>
      <c r="E140" s="104">
        <f t="shared" si="70"/>
        <v>0</v>
      </c>
      <c r="F140" s="75"/>
      <c r="H140" s="74" t="s">
        <v>128</v>
      </c>
      <c r="I140" s="75"/>
      <c r="J140" s="75"/>
      <c r="K140" s="75"/>
      <c r="L140" s="75"/>
      <c r="M140" s="75"/>
      <c r="N140" s="75"/>
    </row>
    <row r="141" spans="1:14" ht="30" customHeight="1" thickBot="1">
      <c r="A141" s="74" t="s">
        <v>98</v>
      </c>
      <c r="B141" s="104">
        <f>+($I$141*$J$141*K141)/1000</f>
        <v>0</v>
      </c>
      <c r="C141" s="104">
        <f t="shared" ref="C141:E141" si="71">+($I$141*$J$141*L141)/1000</f>
        <v>0</v>
      </c>
      <c r="D141" s="104">
        <f t="shared" si="71"/>
        <v>0</v>
      </c>
      <c r="E141" s="104">
        <f t="shared" si="71"/>
        <v>0</v>
      </c>
      <c r="F141" s="75"/>
      <c r="H141" s="74" t="s">
        <v>98</v>
      </c>
      <c r="I141" s="75"/>
      <c r="J141" s="75"/>
      <c r="K141" s="75"/>
      <c r="L141" s="75"/>
      <c r="M141" s="75"/>
      <c r="N141" s="75"/>
    </row>
    <row r="142" spans="1:14" ht="30" customHeight="1" thickBot="1">
      <c r="A142" s="76" t="s">
        <v>39</v>
      </c>
      <c r="B142" s="104">
        <f>SUM(B134:B141)</f>
        <v>0</v>
      </c>
      <c r="C142" s="104">
        <f>SUM(C134:C141)</f>
        <v>0</v>
      </c>
      <c r="D142" s="104">
        <f>SUM(D134:D141)</f>
        <v>0</v>
      </c>
      <c r="E142" s="104">
        <f>SUM(E134:E141)</f>
        <v>0</v>
      </c>
      <c r="F142" s="75"/>
    </row>
    <row r="144" spans="1:14" ht="15.75" thickBot="1">
      <c r="A144" s="7" t="s">
        <v>136</v>
      </c>
    </row>
    <row r="145" spans="1:14" ht="15" customHeight="1">
      <c r="A145" s="216" t="s">
        <v>67</v>
      </c>
      <c r="B145" s="223" t="s">
        <v>19</v>
      </c>
      <c r="C145" s="224"/>
      <c r="D145" s="224"/>
      <c r="E145" s="225"/>
      <c r="F145" s="226" t="s">
        <v>34</v>
      </c>
      <c r="H145" s="216" t="s">
        <v>17</v>
      </c>
      <c r="I145" s="216" t="s">
        <v>716</v>
      </c>
      <c r="J145" s="216" t="s">
        <v>65</v>
      </c>
      <c r="K145" s="223" t="s">
        <v>718</v>
      </c>
      <c r="L145" s="224"/>
      <c r="M145" s="224"/>
      <c r="N145" s="225"/>
    </row>
    <row r="146" spans="1:14" ht="15.75" thickBot="1">
      <c r="A146" s="217"/>
      <c r="B146" s="229" t="s">
        <v>66</v>
      </c>
      <c r="C146" s="220"/>
      <c r="D146" s="220"/>
      <c r="E146" s="221"/>
      <c r="F146" s="227"/>
      <c r="H146" s="217"/>
      <c r="I146" s="217"/>
      <c r="J146" s="217"/>
      <c r="K146" s="230"/>
      <c r="L146" s="231"/>
      <c r="M146" s="231"/>
      <c r="N146" s="232"/>
    </row>
    <row r="147" spans="1:14" ht="34.5" customHeight="1" thickBot="1">
      <c r="A147" s="222"/>
      <c r="B147" s="73" t="s">
        <v>35</v>
      </c>
      <c r="C147" s="73" t="s">
        <v>36</v>
      </c>
      <c r="D147" s="73" t="s">
        <v>37</v>
      </c>
      <c r="E147" s="73" t="s">
        <v>38</v>
      </c>
      <c r="F147" s="228"/>
      <c r="H147" s="222"/>
      <c r="I147" s="222"/>
      <c r="J147" s="222"/>
      <c r="K147" s="73" t="s">
        <v>35</v>
      </c>
      <c r="L147" s="73" t="s">
        <v>36</v>
      </c>
      <c r="M147" s="73" t="s">
        <v>37</v>
      </c>
      <c r="N147" s="73" t="s">
        <v>38</v>
      </c>
    </row>
    <row r="148" spans="1:14" ht="30" customHeight="1" thickBot="1">
      <c r="A148" s="74" t="s">
        <v>91</v>
      </c>
      <c r="B148" s="104">
        <f>+($I$148*$J$148*K148)/1000</f>
        <v>0</v>
      </c>
      <c r="C148" s="104">
        <f t="shared" ref="C148:E148" si="72">+($I$148*$J$148*L148)/1000</f>
        <v>0</v>
      </c>
      <c r="D148" s="104">
        <f t="shared" si="72"/>
        <v>0</v>
      </c>
      <c r="E148" s="104">
        <f t="shared" si="72"/>
        <v>0</v>
      </c>
      <c r="F148" s="75"/>
      <c r="H148" s="74" t="s">
        <v>91</v>
      </c>
      <c r="I148" s="75"/>
      <c r="J148" s="75"/>
      <c r="K148" s="75"/>
      <c r="L148" s="75"/>
      <c r="M148" s="75"/>
      <c r="N148" s="75"/>
    </row>
    <row r="149" spans="1:14" ht="30" customHeight="1" thickBot="1">
      <c r="A149" s="74" t="s">
        <v>92</v>
      </c>
      <c r="B149" s="104">
        <f>+($I$149*$J$149*K149)/1000</f>
        <v>0</v>
      </c>
      <c r="C149" s="104">
        <f t="shared" ref="C149:E149" si="73">+($I$149*$J$149*L149)/1000</f>
        <v>0</v>
      </c>
      <c r="D149" s="104">
        <f t="shared" si="73"/>
        <v>0</v>
      </c>
      <c r="E149" s="104">
        <f t="shared" si="73"/>
        <v>0</v>
      </c>
      <c r="F149" s="75"/>
      <c r="H149" s="74" t="s">
        <v>92</v>
      </c>
      <c r="I149" s="75"/>
      <c r="J149" s="75"/>
      <c r="K149" s="75"/>
      <c r="L149" s="75"/>
      <c r="M149" s="75"/>
      <c r="N149" s="75"/>
    </row>
    <row r="150" spans="1:14" ht="30" customHeight="1" thickBot="1">
      <c r="A150" s="74" t="s">
        <v>93</v>
      </c>
      <c r="B150" s="104">
        <f>+($I$150*$J$150*K150)/1000</f>
        <v>0</v>
      </c>
      <c r="C150" s="104">
        <f t="shared" ref="C150:E150" si="74">+($I$150*$J$150*L150)/1000</f>
        <v>0</v>
      </c>
      <c r="D150" s="104">
        <f t="shared" si="74"/>
        <v>0</v>
      </c>
      <c r="E150" s="104">
        <f t="shared" si="74"/>
        <v>0</v>
      </c>
      <c r="F150" s="75"/>
      <c r="H150" s="74" t="s">
        <v>93</v>
      </c>
      <c r="I150" s="75"/>
      <c r="J150" s="75"/>
      <c r="K150" s="75"/>
      <c r="L150" s="75"/>
      <c r="M150" s="75"/>
      <c r="N150" s="75"/>
    </row>
    <row r="151" spans="1:14" ht="30" customHeight="1" thickBot="1">
      <c r="A151" s="74" t="s">
        <v>94</v>
      </c>
      <c r="B151" s="104">
        <f>+($I$151*$J$151*K151)/1000</f>
        <v>0</v>
      </c>
      <c r="C151" s="104">
        <f t="shared" ref="C151:E151" si="75">+($I$151*$J$151*L151)/1000</f>
        <v>0</v>
      </c>
      <c r="D151" s="104">
        <f t="shared" si="75"/>
        <v>0</v>
      </c>
      <c r="E151" s="104">
        <f t="shared" si="75"/>
        <v>0</v>
      </c>
      <c r="F151" s="75"/>
      <c r="H151" s="74" t="s">
        <v>94</v>
      </c>
      <c r="I151" s="75"/>
      <c r="J151" s="75"/>
      <c r="K151" s="75"/>
      <c r="L151" s="75"/>
      <c r="M151" s="75"/>
      <c r="N151" s="75"/>
    </row>
    <row r="152" spans="1:14" ht="30" customHeight="1" thickBot="1">
      <c r="A152" s="74" t="s">
        <v>95</v>
      </c>
      <c r="B152" s="104">
        <f>+($I$152*$J$152*K152)/1000</f>
        <v>0</v>
      </c>
      <c r="C152" s="104">
        <f t="shared" ref="C152:E152" si="76">+($I$152*$J$152*L152)/1000</f>
        <v>0</v>
      </c>
      <c r="D152" s="104">
        <f t="shared" si="76"/>
        <v>0</v>
      </c>
      <c r="E152" s="104">
        <f t="shared" si="76"/>
        <v>0</v>
      </c>
      <c r="F152" s="75"/>
      <c r="H152" s="74" t="s">
        <v>95</v>
      </c>
      <c r="I152" s="75"/>
      <c r="J152" s="75"/>
      <c r="K152" s="75"/>
      <c r="L152" s="75"/>
      <c r="M152" s="75"/>
      <c r="N152" s="75"/>
    </row>
    <row r="153" spans="1:14" ht="30" customHeight="1" thickBot="1">
      <c r="A153" s="74" t="s">
        <v>96</v>
      </c>
      <c r="B153" s="104">
        <f>+($I$153*$J$153*K153)/1000</f>
        <v>0</v>
      </c>
      <c r="C153" s="104">
        <f t="shared" ref="C153:E153" si="77">+($I$153*$J$153*L153)/1000</f>
        <v>0</v>
      </c>
      <c r="D153" s="104">
        <f t="shared" si="77"/>
        <v>0</v>
      </c>
      <c r="E153" s="104">
        <f t="shared" si="77"/>
        <v>0</v>
      </c>
      <c r="F153" s="75"/>
      <c r="H153" s="74" t="s">
        <v>96</v>
      </c>
      <c r="I153" s="75"/>
      <c r="J153" s="75"/>
      <c r="K153" s="75"/>
      <c r="L153" s="75"/>
      <c r="M153" s="75"/>
      <c r="N153" s="75"/>
    </row>
    <row r="154" spans="1:14" ht="30" customHeight="1" thickBot="1">
      <c r="A154" s="74" t="s">
        <v>128</v>
      </c>
      <c r="B154" s="104">
        <f>+($I$154*$J$154*K154)/1000</f>
        <v>0</v>
      </c>
      <c r="C154" s="104">
        <f t="shared" ref="C154:E154" si="78">+($I$154*$J$154*L154)/1000</f>
        <v>0</v>
      </c>
      <c r="D154" s="104">
        <f t="shared" si="78"/>
        <v>0</v>
      </c>
      <c r="E154" s="104">
        <f t="shared" si="78"/>
        <v>0</v>
      </c>
      <c r="F154" s="75"/>
      <c r="H154" s="74" t="s">
        <v>128</v>
      </c>
      <c r="I154" s="75"/>
      <c r="J154" s="75"/>
      <c r="K154" s="75"/>
      <c r="L154" s="75"/>
      <c r="M154" s="75"/>
      <c r="N154" s="75"/>
    </row>
    <row r="155" spans="1:14" ht="30" customHeight="1" thickBot="1">
      <c r="A155" s="74" t="s">
        <v>98</v>
      </c>
      <c r="B155" s="104">
        <f>+($I$155*$J$155*K155)/1000</f>
        <v>0</v>
      </c>
      <c r="C155" s="104">
        <f t="shared" ref="C155:E155" si="79">+($I$155*$J$155*L155)/1000</f>
        <v>0</v>
      </c>
      <c r="D155" s="104">
        <f t="shared" si="79"/>
        <v>0</v>
      </c>
      <c r="E155" s="104">
        <f t="shared" si="79"/>
        <v>0</v>
      </c>
      <c r="F155" s="75"/>
      <c r="H155" s="74" t="s">
        <v>98</v>
      </c>
      <c r="I155" s="75"/>
      <c r="J155" s="75"/>
      <c r="K155" s="75"/>
      <c r="L155" s="75"/>
      <c r="M155" s="75"/>
      <c r="N155" s="75"/>
    </row>
    <row r="156" spans="1:14" ht="30" customHeight="1" thickBot="1">
      <c r="A156" s="76" t="s">
        <v>39</v>
      </c>
      <c r="B156" s="104">
        <f>SUM(B148:B155)</f>
        <v>0</v>
      </c>
      <c r="C156" s="104">
        <f>SUM(C148:C155)</f>
        <v>0</v>
      </c>
      <c r="D156" s="104">
        <f>SUM(D148:D155)</f>
        <v>0</v>
      </c>
      <c r="E156" s="104">
        <f>SUM(E148:E155)</f>
        <v>0</v>
      </c>
      <c r="F156" s="75"/>
    </row>
    <row r="158" spans="1:14" ht="15.75" thickBot="1">
      <c r="A158" s="7" t="s">
        <v>137</v>
      </c>
    </row>
    <row r="159" spans="1:14" ht="15" customHeight="1">
      <c r="A159" s="216" t="s">
        <v>67</v>
      </c>
      <c r="B159" s="223" t="s">
        <v>19</v>
      </c>
      <c r="C159" s="224"/>
      <c r="D159" s="224"/>
      <c r="E159" s="225"/>
      <c r="F159" s="226" t="s">
        <v>34</v>
      </c>
      <c r="H159" s="216" t="s">
        <v>17</v>
      </c>
      <c r="I159" s="216" t="s">
        <v>716</v>
      </c>
      <c r="J159" s="216" t="s">
        <v>65</v>
      </c>
      <c r="K159" s="223" t="s">
        <v>718</v>
      </c>
      <c r="L159" s="224"/>
      <c r="M159" s="224"/>
      <c r="N159" s="225"/>
    </row>
    <row r="160" spans="1:14" ht="15.75" thickBot="1">
      <c r="A160" s="217"/>
      <c r="B160" s="229" t="s">
        <v>66</v>
      </c>
      <c r="C160" s="220"/>
      <c r="D160" s="220"/>
      <c r="E160" s="221"/>
      <c r="F160" s="227"/>
      <c r="H160" s="217"/>
      <c r="I160" s="217"/>
      <c r="J160" s="217"/>
      <c r="K160" s="230"/>
      <c r="L160" s="231"/>
      <c r="M160" s="231"/>
      <c r="N160" s="232"/>
    </row>
    <row r="161" spans="1:14" ht="34.5" customHeight="1" thickBot="1">
      <c r="A161" s="222"/>
      <c r="B161" s="73" t="s">
        <v>35</v>
      </c>
      <c r="C161" s="73" t="s">
        <v>36</v>
      </c>
      <c r="D161" s="73" t="s">
        <v>37</v>
      </c>
      <c r="E161" s="73" t="s">
        <v>38</v>
      </c>
      <c r="F161" s="228"/>
      <c r="H161" s="222"/>
      <c r="I161" s="222"/>
      <c r="J161" s="222"/>
      <c r="K161" s="73" t="s">
        <v>35</v>
      </c>
      <c r="L161" s="73" t="s">
        <v>36</v>
      </c>
      <c r="M161" s="73" t="s">
        <v>37</v>
      </c>
      <c r="N161" s="73" t="s">
        <v>38</v>
      </c>
    </row>
    <row r="162" spans="1:14" ht="30" customHeight="1" thickBot="1">
      <c r="A162" s="74" t="s">
        <v>91</v>
      </c>
      <c r="B162" s="104">
        <f>+($I$162*$J$162*K162)/1000</f>
        <v>0</v>
      </c>
      <c r="C162" s="104">
        <f t="shared" ref="C162:E162" si="80">+($I$162*$J$162*L162)/1000</f>
        <v>0</v>
      </c>
      <c r="D162" s="104">
        <f t="shared" si="80"/>
        <v>0</v>
      </c>
      <c r="E162" s="104">
        <f t="shared" si="80"/>
        <v>0</v>
      </c>
      <c r="F162" s="75"/>
      <c r="H162" s="74" t="s">
        <v>91</v>
      </c>
      <c r="I162" s="75"/>
      <c r="J162" s="75"/>
      <c r="K162" s="75"/>
      <c r="L162" s="75"/>
      <c r="M162" s="75"/>
      <c r="N162" s="75"/>
    </row>
    <row r="163" spans="1:14" ht="30" customHeight="1" thickBot="1">
      <c r="A163" s="74" t="s">
        <v>92</v>
      </c>
      <c r="B163" s="104">
        <f>+($I$163*$J$163*K163)/1000</f>
        <v>0</v>
      </c>
      <c r="C163" s="104">
        <f t="shared" ref="C163:E163" si="81">+($I$163*$J$163*L163)/1000</f>
        <v>0</v>
      </c>
      <c r="D163" s="104">
        <f t="shared" si="81"/>
        <v>0</v>
      </c>
      <c r="E163" s="104">
        <f t="shared" si="81"/>
        <v>0</v>
      </c>
      <c r="F163" s="75"/>
      <c r="H163" s="74" t="s">
        <v>92</v>
      </c>
      <c r="I163" s="75"/>
      <c r="J163" s="75"/>
      <c r="K163" s="75"/>
      <c r="L163" s="75"/>
      <c r="M163" s="75"/>
      <c r="N163" s="75"/>
    </row>
    <row r="164" spans="1:14" ht="30" customHeight="1" thickBot="1">
      <c r="A164" s="74" t="s">
        <v>93</v>
      </c>
      <c r="B164" s="104">
        <f>+($I$164*$J$164*K164)/1000</f>
        <v>0</v>
      </c>
      <c r="C164" s="104">
        <f t="shared" ref="C164:E164" si="82">+($I$164*$J$164*L164)/1000</f>
        <v>0</v>
      </c>
      <c r="D164" s="104">
        <f t="shared" si="82"/>
        <v>0</v>
      </c>
      <c r="E164" s="104">
        <f t="shared" si="82"/>
        <v>0</v>
      </c>
      <c r="F164" s="75"/>
      <c r="H164" s="74" t="s">
        <v>93</v>
      </c>
      <c r="I164" s="75"/>
      <c r="J164" s="75"/>
      <c r="K164" s="75"/>
      <c r="L164" s="75"/>
      <c r="M164" s="75"/>
      <c r="N164" s="75"/>
    </row>
    <row r="165" spans="1:14" ht="30" customHeight="1" thickBot="1">
      <c r="A165" s="74" t="s">
        <v>94</v>
      </c>
      <c r="B165" s="104">
        <f>+($I$165*$J$165*K165)/1000</f>
        <v>0</v>
      </c>
      <c r="C165" s="104">
        <f t="shared" ref="C165:E165" si="83">+($I$165*$J$165*L165)/1000</f>
        <v>0</v>
      </c>
      <c r="D165" s="104">
        <f t="shared" si="83"/>
        <v>0</v>
      </c>
      <c r="E165" s="104">
        <f t="shared" si="83"/>
        <v>0</v>
      </c>
      <c r="F165" s="75"/>
      <c r="H165" s="74" t="s">
        <v>94</v>
      </c>
      <c r="I165" s="75"/>
      <c r="J165" s="75"/>
      <c r="K165" s="75"/>
      <c r="L165" s="75"/>
      <c r="M165" s="75"/>
      <c r="N165" s="75"/>
    </row>
    <row r="166" spans="1:14" ht="30" customHeight="1" thickBot="1">
      <c r="A166" s="74" t="s">
        <v>95</v>
      </c>
      <c r="B166" s="104">
        <f>+($I$166*$J$166*K166)/1000</f>
        <v>0</v>
      </c>
      <c r="C166" s="104">
        <f t="shared" ref="C166:E166" si="84">+($I$166*$J$166*L166)/1000</f>
        <v>0</v>
      </c>
      <c r="D166" s="104">
        <f t="shared" si="84"/>
        <v>0</v>
      </c>
      <c r="E166" s="104">
        <f t="shared" si="84"/>
        <v>0</v>
      </c>
      <c r="F166" s="75"/>
      <c r="H166" s="74" t="s">
        <v>95</v>
      </c>
      <c r="I166" s="75"/>
      <c r="J166" s="75"/>
      <c r="K166" s="75"/>
      <c r="L166" s="75"/>
      <c r="M166" s="75"/>
      <c r="N166" s="75"/>
    </row>
    <row r="167" spans="1:14" ht="30" customHeight="1" thickBot="1">
      <c r="A167" s="74" t="s">
        <v>96</v>
      </c>
      <c r="B167" s="104">
        <f>+($I$167*$J$167*K167)/1000</f>
        <v>0</v>
      </c>
      <c r="C167" s="104">
        <f t="shared" ref="C167:E167" si="85">+($I$167*$J$167*L167)/1000</f>
        <v>0</v>
      </c>
      <c r="D167" s="104">
        <f t="shared" si="85"/>
        <v>0</v>
      </c>
      <c r="E167" s="104">
        <f t="shared" si="85"/>
        <v>0</v>
      </c>
      <c r="F167" s="75"/>
      <c r="H167" s="74" t="s">
        <v>96</v>
      </c>
      <c r="I167" s="75"/>
      <c r="J167" s="75"/>
      <c r="K167" s="75"/>
      <c r="L167" s="75"/>
      <c r="M167" s="75"/>
      <c r="N167" s="75"/>
    </row>
    <row r="168" spans="1:14" ht="30" customHeight="1" thickBot="1">
      <c r="A168" s="74" t="s">
        <v>128</v>
      </c>
      <c r="B168" s="104">
        <f>+($I$168*$J$168*K168)/1000</f>
        <v>0</v>
      </c>
      <c r="C168" s="104">
        <f t="shared" ref="C168:E168" si="86">+($I$168*$J$168*L168)/1000</f>
        <v>0</v>
      </c>
      <c r="D168" s="104">
        <f t="shared" si="86"/>
        <v>0</v>
      </c>
      <c r="E168" s="104">
        <f t="shared" si="86"/>
        <v>0</v>
      </c>
      <c r="F168" s="75"/>
      <c r="H168" s="74" t="s">
        <v>128</v>
      </c>
      <c r="I168" s="75"/>
      <c r="J168" s="75"/>
      <c r="K168" s="75"/>
      <c r="L168" s="75"/>
      <c r="M168" s="75"/>
      <c r="N168" s="75"/>
    </row>
    <row r="169" spans="1:14" ht="30" customHeight="1" thickBot="1">
      <c r="A169" s="74" t="s">
        <v>98</v>
      </c>
      <c r="B169" s="104">
        <f>+($I$169*$J$169*K169)/1000</f>
        <v>0</v>
      </c>
      <c r="C169" s="104">
        <f t="shared" ref="C169:E169" si="87">+($I$169*$J$169*L169)/1000</f>
        <v>0</v>
      </c>
      <c r="D169" s="104">
        <f t="shared" si="87"/>
        <v>0</v>
      </c>
      <c r="E169" s="104">
        <f t="shared" si="87"/>
        <v>0</v>
      </c>
      <c r="F169" s="75"/>
      <c r="H169" s="74" t="s">
        <v>98</v>
      </c>
      <c r="I169" s="75"/>
      <c r="J169" s="75"/>
      <c r="K169" s="75"/>
      <c r="L169" s="75"/>
      <c r="M169" s="75"/>
      <c r="N169" s="75"/>
    </row>
    <row r="170" spans="1:14" ht="30" customHeight="1" thickBot="1">
      <c r="A170" s="76" t="s">
        <v>39</v>
      </c>
      <c r="B170" s="104">
        <f>SUM(B162:B169)</f>
        <v>0</v>
      </c>
      <c r="C170" s="104">
        <f>SUM(C162:C169)</f>
        <v>0</v>
      </c>
      <c r="D170" s="104">
        <f>SUM(D162:D169)</f>
        <v>0</v>
      </c>
      <c r="E170" s="104">
        <f>SUM(E162:E169)</f>
        <v>0</v>
      </c>
      <c r="F170" s="75"/>
    </row>
    <row r="172" spans="1:14" ht="15.75" thickBot="1">
      <c r="A172" s="7" t="s">
        <v>138</v>
      </c>
    </row>
    <row r="173" spans="1:14" ht="15" customHeight="1">
      <c r="A173" s="216" t="s">
        <v>67</v>
      </c>
      <c r="B173" s="223" t="s">
        <v>19</v>
      </c>
      <c r="C173" s="224"/>
      <c r="D173" s="224"/>
      <c r="E173" s="225"/>
      <c r="F173" s="226" t="s">
        <v>34</v>
      </c>
      <c r="H173" s="216" t="s">
        <v>17</v>
      </c>
      <c r="I173" s="216" t="s">
        <v>716</v>
      </c>
      <c r="J173" s="216" t="s">
        <v>65</v>
      </c>
      <c r="K173" s="223" t="s">
        <v>718</v>
      </c>
      <c r="L173" s="224"/>
      <c r="M173" s="224"/>
      <c r="N173" s="225"/>
    </row>
    <row r="174" spans="1:14" ht="15.75" thickBot="1">
      <c r="A174" s="217"/>
      <c r="B174" s="229" t="s">
        <v>66</v>
      </c>
      <c r="C174" s="220"/>
      <c r="D174" s="220"/>
      <c r="E174" s="221"/>
      <c r="F174" s="227"/>
      <c r="H174" s="217"/>
      <c r="I174" s="217"/>
      <c r="J174" s="217"/>
      <c r="K174" s="230"/>
      <c r="L174" s="231"/>
      <c r="M174" s="231"/>
      <c r="N174" s="232"/>
    </row>
    <row r="175" spans="1:14" ht="34.5" customHeight="1" thickBot="1">
      <c r="A175" s="222"/>
      <c r="B175" s="73" t="s">
        <v>35</v>
      </c>
      <c r="C175" s="73" t="s">
        <v>36</v>
      </c>
      <c r="D175" s="73" t="s">
        <v>37</v>
      </c>
      <c r="E175" s="73" t="s">
        <v>38</v>
      </c>
      <c r="F175" s="228"/>
      <c r="H175" s="222"/>
      <c r="I175" s="222"/>
      <c r="J175" s="222"/>
      <c r="K175" s="73" t="s">
        <v>35</v>
      </c>
      <c r="L175" s="73" t="s">
        <v>36</v>
      </c>
      <c r="M175" s="73" t="s">
        <v>37</v>
      </c>
      <c r="N175" s="73" t="s">
        <v>38</v>
      </c>
    </row>
    <row r="176" spans="1:14" ht="30" customHeight="1" thickBot="1">
      <c r="A176" s="74" t="s">
        <v>91</v>
      </c>
      <c r="B176" s="104">
        <f>+($I$176*$J$176*K176)/1000</f>
        <v>0</v>
      </c>
      <c r="C176" s="104">
        <f t="shared" ref="C176:E176" si="88">+($I$176*$J$176*L176)/1000</f>
        <v>0</v>
      </c>
      <c r="D176" s="104">
        <f t="shared" si="88"/>
        <v>0</v>
      </c>
      <c r="E176" s="104">
        <f t="shared" si="88"/>
        <v>0</v>
      </c>
      <c r="F176" s="75"/>
      <c r="H176" s="74" t="s">
        <v>91</v>
      </c>
      <c r="I176" s="75"/>
      <c r="J176" s="75"/>
      <c r="K176" s="75"/>
      <c r="L176" s="75"/>
      <c r="M176" s="75"/>
      <c r="N176" s="75"/>
    </row>
    <row r="177" spans="1:14" ht="30" customHeight="1" thickBot="1">
      <c r="A177" s="74" t="s">
        <v>92</v>
      </c>
      <c r="B177" s="104">
        <f>+($I$177*$J$177*K177)/1000</f>
        <v>0</v>
      </c>
      <c r="C177" s="104">
        <f t="shared" ref="C177:E177" si="89">+($I$177*$J$177*L177)/1000</f>
        <v>0</v>
      </c>
      <c r="D177" s="104">
        <f t="shared" si="89"/>
        <v>0</v>
      </c>
      <c r="E177" s="104">
        <f t="shared" si="89"/>
        <v>0</v>
      </c>
      <c r="F177" s="75"/>
      <c r="H177" s="74" t="s">
        <v>92</v>
      </c>
      <c r="I177" s="75"/>
      <c r="J177" s="75"/>
      <c r="K177" s="75"/>
      <c r="L177" s="75"/>
      <c r="M177" s="75"/>
      <c r="N177" s="75"/>
    </row>
    <row r="178" spans="1:14" ht="30" customHeight="1" thickBot="1">
      <c r="A178" s="74" t="s">
        <v>93</v>
      </c>
      <c r="B178" s="104">
        <f>+($I$178*$J$178*K178)/1000</f>
        <v>0</v>
      </c>
      <c r="C178" s="104">
        <f t="shared" ref="C178:E178" si="90">+($I$178*$J$178*L178)/1000</f>
        <v>0</v>
      </c>
      <c r="D178" s="104">
        <f t="shared" si="90"/>
        <v>0</v>
      </c>
      <c r="E178" s="104">
        <f t="shared" si="90"/>
        <v>0</v>
      </c>
      <c r="F178" s="75"/>
      <c r="H178" s="74" t="s">
        <v>93</v>
      </c>
      <c r="I178" s="75"/>
      <c r="J178" s="75"/>
      <c r="K178" s="75"/>
      <c r="L178" s="75"/>
      <c r="M178" s="75"/>
      <c r="N178" s="75"/>
    </row>
    <row r="179" spans="1:14" ht="30" customHeight="1" thickBot="1">
      <c r="A179" s="74" t="s">
        <v>94</v>
      </c>
      <c r="B179" s="104">
        <f>+($I$179*$J$179*K179)/1000</f>
        <v>0</v>
      </c>
      <c r="C179" s="104">
        <f t="shared" ref="C179:E179" si="91">+($I$179*$J$179*L179)/1000</f>
        <v>0</v>
      </c>
      <c r="D179" s="104">
        <f t="shared" si="91"/>
        <v>0</v>
      </c>
      <c r="E179" s="104">
        <f t="shared" si="91"/>
        <v>0</v>
      </c>
      <c r="F179" s="75"/>
      <c r="H179" s="74" t="s">
        <v>94</v>
      </c>
      <c r="I179" s="75"/>
      <c r="J179" s="75"/>
      <c r="K179" s="75"/>
      <c r="L179" s="75"/>
      <c r="M179" s="75"/>
      <c r="N179" s="75"/>
    </row>
    <row r="180" spans="1:14" ht="30" customHeight="1" thickBot="1">
      <c r="A180" s="74" t="s">
        <v>95</v>
      </c>
      <c r="B180" s="104">
        <f>+($I$180*$J$180*K180)/1000</f>
        <v>0</v>
      </c>
      <c r="C180" s="104">
        <f t="shared" ref="C180:E180" si="92">+($I$180*$J$180*L180)/1000</f>
        <v>0</v>
      </c>
      <c r="D180" s="104">
        <f t="shared" si="92"/>
        <v>0</v>
      </c>
      <c r="E180" s="104">
        <f t="shared" si="92"/>
        <v>0</v>
      </c>
      <c r="F180" s="75"/>
      <c r="H180" s="74" t="s">
        <v>95</v>
      </c>
      <c r="I180" s="75"/>
      <c r="J180" s="75"/>
      <c r="K180" s="75"/>
      <c r="L180" s="75"/>
      <c r="M180" s="75"/>
      <c r="N180" s="75"/>
    </row>
    <row r="181" spans="1:14" ht="30" customHeight="1" thickBot="1">
      <c r="A181" s="74" t="s">
        <v>96</v>
      </c>
      <c r="B181" s="104">
        <f>+($I$181*$J$181*K181)/1000</f>
        <v>0</v>
      </c>
      <c r="C181" s="104">
        <f t="shared" ref="C181:E181" si="93">+($I$181*$J$181*L181)/1000</f>
        <v>0</v>
      </c>
      <c r="D181" s="104">
        <f t="shared" si="93"/>
        <v>0</v>
      </c>
      <c r="E181" s="104">
        <f t="shared" si="93"/>
        <v>0</v>
      </c>
      <c r="F181" s="75"/>
      <c r="H181" s="74" t="s">
        <v>96</v>
      </c>
      <c r="I181" s="75"/>
      <c r="J181" s="75"/>
      <c r="K181" s="75"/>
      <c r="L181" s="75"/>
      <c r="M181" s="75"/>
      <c r="N181" s="75"/>
    </row>
    <row r="182" spans="1:14" ht="30" customHeight="1" thickBot="1">
      <c r="A182" s="74" t="s">
        <v>128</v>
      </c>
      <c r="B182" s="104">
        <f>+($I$182*$J$182*K182)/1000</f>
        <v>0</v>
      </c>
      <c r="C182" s="104">
        <f t="shared" ref="C182:E182" si="94">+($I$182*$J$182*L182)/1000</f>
        <v>0</v>
      </c>
      <c r="D182" s="104">
        <f t="shared" si="94"/>
        <v>0</v>
      </c>
      <c r="E182" s="104">
        <f t="shared" si="94"/>
        <v>0</v>
      </c>
      <c r="F182" s="75"/>
      <c r="H182" s="74" t="s">
        <v>128</v>
      </c>
      <c r="I182" s="75"/>
      <c r="J182" s="75"/>
      <c r="K182" s="75"/>
      <c r="L182" s="75"/>
      <c r="M182" s="75"/>
      <c r="N182" s="75"/>
    </row>
    <row r="183" spans="1:14" ht="30" customHeight="1" thickBot="1">
      <c r="A183" s="74" t="s">
        <v>98</v>
      </c>
      <c r="B183" s="104">
        <f>+($I$183*$J$183*K183)/1000</f>
        <v>0</v>
      </c>
      <c r="C183" s="104">
        <f t="shared" ref="C183:E183" si="95">+($I$183*$J$183*L183)/1000</f>
        <v>0</v>
      </c>
      <c r="D183" s="104">
        <f t="shared" si="95"/>
        <v>0</v>
      </c>
      <c r="E183" s="104">
        <f t="shared" si="95"/>
        <v>0</v>
      </c>
      <c r="F183" s="75"/>
      <c r="H183" s="74" t="s">
        <v>98</v>
      </c>
      <c r="I183" s="75"/>
      <c r="J183" s="75"/>
      <c r="K183" s="75"/>
      <c r="L183" s="75"/>
      <c r="M183" s="75"/>
      <c r="N183" s="75"/>
    </row>
    <row r="184" spans="1:14" ht="30" customHeight="1" thickBot="1">
      <c r="A184" s="76" t="s">
        <v>39</v>
      </c>
      <c r="B184" s="104">
        <f>SUM(B176:B183)</f>
        <v>0</v>
      </c>
      <c r="C184" s="104">
        <f>SUM(C176:C183)</f>
        <v>0</v>
      </c>
      <c r="D184" s="104">
        <f>SUM(D176:D183)</f>
        <v>0</v>
      </c>
      <c r="E184" s="104">
        <f>SUM(E176:E183)</f>
        <v>0</v>
      </c>
      <c r="F184" s="75"/>
    </row>
    <row r="186" spans="1:14" ht="15.75" thickBot="1">
      <c r="A186" s="7" t="s">
        <v>139</v>
      </c>
    </row>
    <row r="187" spans="1:14" ht="15" customHeight="1">
      <c r="A187" s="216" t="s">
        <v>67</v>
      </c>
      <c r="B187" s="223" t="s">
        <v>19</v>
      </c>
      <c r="C187" s="224"/>
      <c r="D187" s="224"/>
      <c r="E187" s="225"/>
      <c r="F187" s="226" t="s">
        <v>34</v>
      </c>
      <c r="H187" s="216" t="s">
        <v>17</v>
      </c>
      <c r="I187" s="216" t="s">
        <v>716</v>
      </c>
      <c r="J187" s="216" t="s">
        <v>65</v>
      </c>
      <c r="K187" s="223" t="s">
        <v>718</v>
      </c>
      <c r="L187" s="224"/>
      <c r="M187" s="224"/>
      <c r="N187" s="225"/>
    </row>
    <row r="188" spans="1:14" ht="15.75" thickBot="1">
      <c r="A188" s="217"/>
      <c r="B188" s="229" t="s">
        <v>66</v>
      </c>
      <c r="C188" s="220"/>
      <c r="D188" s="220"/>
      <c r="E188" s="221"/>
      <c r="F188" s="227"/>
      <c r="H188" s="217"/>
      <c r="I188" s="217"/>
      <c r="J188" s="217"/>
      <c r="K188" s="230"/>
      <c r="L188" s="231"/>
      <c r="M188" s="231"/>
      <c r="N188" s="232"/>
    </row>
    <row r="189" spans="1:14" ht="34.5" customHeight="1" thickBot="1">
      <c r="A189" s="222"/>
      <c r="B189" s="73" t="s">
        <v>35</v>
      </c>
      <c r="C189" s="73" t="s">
        <v>36</v>
      </c>
      <c r="D189" s="73" t="s">
        <v>37</v>
      </c>
      <c r="E189" s="73" t="s">
        <v>38</v>
      </c>
      <c r="F189" s="228"/>
      <c r="H189" s="222"/>
      <c r="I189" s="222"/>
      <c r="J189" s="222"/>
      <c r="K189" s="73" t="s">
        <v>35</v>
      </c>
      <c r="L189" s="73" t="s">
        <v>36</v>
      </c>
      <c r="M189" s="73" t="s">
        <v>37</v>
      </c>
      <c r="N189" s="73" t="s">
        <v>38</v>
      </c>
    </row>
    <row r="190" spans="1:14" ht="30" customHeight="1" thickBot="1">
      <c r="A190" s="74" t="s">
        <v>91</v>
      </c>
      <c r="B190" s="104">
        <f>+($I$190*$J$190*K190)/1000</f>
        <v>0</v>
      </c>
      <c r="C190" s="104">
        <f t="shared" ref="C190:E190" si="96">+($I$190*$J$190*L190)/1000</f>
        <v>0</v>
      </c>
      <c r="D190" s="104">
        <f t="shared" si="96"/>
        <v>0</v>
      </c>
      <c r="E190" s="104">
        <f t="shared" si="96"/>
        <v>0</v>
      </c>
      <c r="F190" s="75"/>
      <c r="H190" s="74" t="s">
        <v>91</v>
      </c>
      <c r="I190" s="75"/>
      <c r="J190" s="75"/>
      <c r="K190" s="75"/>
      <c r="L190" s="75"/>
      <c r="M190" s="75"/>
      <c r="N190" s="75"/>
    </row>
    <row r="191" spans="1:14" ht="30" customHeight="1" thickBot="1">
      <c r="A191" s="74" t="s">
        <v>92</v>
      </c>
      <c r="B191" s="104">
        <f>+($I$191*$J$191*K191)/1000</f>
        <v>0</v>
      </c>
      <c r="C191" s="104">
        <f t="shared" ref="C191:E191" si="97">+($I$191*$J$191*L191)/1000</f>
        <v>0</v>
      </c>
      <c r="D191" s="104">
        <f t="shared" si="97"/>
        <v>0</v>
      </c>
      <c r="E191" s="104">
        <f t="shared" si="97"/>
        <v>0</v>
      </c>
      <c r="F191" s="75"/>
      <c r="H191" s="74" t="s">
        <v>92</v>
      </c>
      <c r="I191" s="75"/>
      <c r="J191" s="75"/>
      <c r="K191" s="75"/>
      <c r="L191" s="75"/>
      <c r="M191" s="75"/>
      <c r="N191" s="75"/>
    </row>
    <row r="192" spans="1:14" ht="30" customHeight="1" thickBot="1">
      <c r="A192" s="74" t="s">
        <v>93</v>
      </c>
      <c r="B192" s="104">
        <f>+($I$192*$J$192*K192)/1000</f>
        <v>0</v>
      </c>
      <c r="C192" s="104">
        <f t="shared" ref="C192:E192" si="98">+($I$192*$J$192*L192)/1000</f>
        <v>0</v>
      </c>
      <c r="D192" s="104">
        <f t="shared" si="98"/>
        <v>0</v>
      </c>
      <c r="E192" s="104">
        <f t="shared" si="98"/>
        <v>0</v>
      </c>
      <c r="F192" s="75"/>
      <c r="H192" s="74" t="s">
        <v>93</v>
      </c>
      <c r="I192" s="75"/>
      <c r="J192" s="75"/>
      <c r="K192" s="75"/>
      <c r="L192" s="75"/>
      <c r="M192" s="75"/>
      <c r="N192" s="75"/>
    </row>
    <row r="193" spans="1:14" ht="30" customHeight="1" thickBot="1">
      <c r="A193" s="74" t="s">
        <v>94</v>
      </c>
      <c r="B193" s="104">
        <f>+($I$193*$J$193*K193)/1000</f>
        <v>0</v>
      </c>
      <c r="C193" s="104">
        <f t="shared" ref="C193:E193" si="99">+($I$193*$J$193*L193)/1000</f>
        <v>0</v>
      </c>
      <c r="D193" s="104">
        <f t="shared" si="99"/>
        <v>0</v>
      </c>
      <c r="E193" s="104">
        <f t="shared" si="99"/>
        <v>0</v>
      </c>
      <c r="F193" s="75"/>
      <c r="H193" s="74" t="s">
        <v>94</v>
      </c>
      <c r="I193" s="75"/>
      <c r="J193" s="75"/>
      <c r="K193" s="75"/>
      <c r="L193" s="75"/>
      <c r="M193" s="75"/>
      <c r="N193" s="75"/>
    </row>
    <row r="194" spans="1:14" ht="30" customHeight="1" thickBot="1">
      <c r="A194" s="74" t="s">
        <v>95</v>
      </c>
      <c r="B194" s="104">
        <f>+($I$194*$J$194*K194)/1000</f>
        <v>0</v>
      </c>
      <c r="C194" s="104">
        <f t="shared" ref="C194:E194" si="100">+($I$194*$J$194*L194)/1000</f>
        <v>0</v>
      </c>
      <c r="D194" s="104">
        <f t="shared" si="100"/>
        <v>0</v>
      </c>
      <c r="E194" s="104">
        <f t="shared" si="100"/>
        <v>0</v>
      </c>
      <c r="F194" s="75"/>
      <c r="H194" s="74" t="s">
        <v>95</v>
      </c>
      <c r="I194" s="75"/>
      <c r="J194" s="75"/>
      <c r="K194" s="75"/>
      <c r="L194" s="75"/>
      <c r="M194" s="75"/>
      <c r="N194" s="75"/>
    </row>
    <row r="195" spans="1:14" ht="30" customHeight="1" thickBot="1">
      <c r="A195" s="74" t="s">
        <v>96</v>
      </c>
      <c r="B195" s="104">
        <f>+($I$195*$J$195*K195)/1000</f>
        <v>0</v>
      </c>
      <c r="C195" s="104">
        <f t="shared" ref="C195:E195" si="101">+($I$195*$J$195*L195)/1000</f>
        <v>0</v>
      </c>
      <c r="D195" s="104">
        <f t="shared" si="101"/>
        <v>0</v>
      </c>
      <c r="E195" s="104">
        <f t="shared" si="101"/>
        <v>0</v>
      </c>
      <c r="F195" s="75"/>
      <c r="H195" s="74" t="s">
        <v>96</v>
      </c>
      <c r="I195" s="75"/>
      <c r="J195" s="75"/>
      <c r="K195" s="75"/>
      <c r="L195" s="75"/>
      <c r="M195" s="75"/>
      <c r="N195" s="75"/>
    </row>
    <row r="196" spans="1:14" ht="30" customHeight="1" thickBot="1">
      <c r="A196" s="74" t="s">
        <v>128</v>
      </c>
      <c r="B196" s="104">
        <f>+($I$196*$J$196*K196)/1000</f>
        <v>0</v>
      </c>
      <c r="C196" s="104">
        <f t="shared" ref="C196:E196" si="102">+($I$196*$J$196*L196)/1000</f>
        <v>0</v>
      </c>
      <c r="D196" s="104">
        <f t="shared" si="102"/>
        <v>0</v>
      </c>
      <c r="E196" s="104">
        <f t="shared" si="102"/>
        <v>0</v>
      </c>
      <c r="F196" s="75"/>
      <c r="H196" s="74" t="s">
        <v>128</v>
      </c>
      <c r="I196" s="75"/>
      <c r="J196" s="75"/>
      <c r="K196" s="75"/>
      <c r="L196" s="75"/>
      <c r="M196" s="75"/>
      <c r="N196" s="75"/>
    </row>
    <row r="197" spans="1:14" ht="30" customHeight="1" thickBot="1">
      <c r="A197" s="74" t="s">
        <v>98</v>
      </c>
      <c r="B197" s="104">
        <f>+($I$197*$J$197*K197)/1000</f>
        <v>0</v>
      </c>
      <c r="C197" s="104">
        <f t="shared" ref="C197:E197" si="103">+($I$197*$J$197*L197)/1000</f>
        <v>0</v>
      </c>
      <c r="D197" s="104">
        <f t="shared" si="103"/>
        <v>0</v>
      </c>
      <c r="E197" s="104">
        <f t="shared" si="103"/>
        <v>0</v>
      </c>
      <c r="F197" s="75"/>
      <c r="H197" s="74" t="s">
        <v>98</v>
      </c>
      <c r="I197" s="75"/>
      <c r="J197" s="75"/>
      <c r="K197" s="75"/>
      <c r="L197" s="75"/>
      <c r="M197" s="75"/>
      <c r="N197" s="75"/>
    </row>
    <row r="198" spans="1:14" ht="30" customHeight="1" thickBot="1">
      <c r="A198" s="76" t="s">
        <v>39</v>
      </c>
      <c r="B198" s="104">
        <f>SUM(B190:B197)</f>
        <v>0</v>
      </c>
      <c r="C198" s="104">
        <f>SUM(C190:C197)</f>
        <v>0</v>
      </c>
      <c r="D198" s="104">
        <f>SUM(D190:D197)</f>
        <v>0</v>
      </c>
      <c r="E198" s="104">
        <f>SUM(E190:E197)</f>
        <v>0</v>
      </c>
      <c r="F198" s="75"/>
    </row>
  </sheetData>
  <sheetProtection formatColumns="0" formatRows="0"/>
  <mergeCells count="101">
    <mergeCell ref="H187:H189"/>
    <mergeCell ref="I187:I189"/>
    <mergeCell ref="J187:J189"/>
    <mergeCell ref="K187:N188"/>
    <mergeCell ref="B188:E188"/>
    <mergeCell ref="J159:J161"/>
    <mergeCell ref="K159:N160"/>
    <mergeCell ref="B160:E160"/>
    <mergeCell ref="A173:A175"/>
    <mergeCell ref="B173:E173"/>
    <mergeCell ref="F173:F175"/>
    <mergeCell ref="H173:H175"/>
    <mergeCell ref="I173:I175"/>
    <mergeCell ref="J173:J175"/>
    <mergeCell ref="K173:N174"/>
    <mergeCell ref="B174:E174"/>
    <mergeCell ref="A159:A161"/>
    <mergeCell ref="B159:E159"/>
    <mergeCell ref="F159:F161"/>
    <mergeCell ref="H159:H161"/>
    <mergeCell ref="I159:I161"/>
    <mergeCell ref="A187:A189"/>
    <mergeCell ref="B187:E187"/>
    <mergeCell ref="F187:F189"/>
    <mergeCell ref="J131:J133"/>
    <mergeCell ref="K131:N132"/>
    <mergeCell ref="B132:E132"/>
    <mergeCell ref="A145:A147"/>
    <mergeCell ref="B145:E145"/>
    <mergeCell ref="F145:F147"/>
    <mergeCell ref="H145:H147"/>
    <mergeCell ref="I145:I147"/>
    <mergeCell ref="J145:J147"/>
    <mergeCell ref="K145:N146"/>
    <mergeCell ref="B146:E146"/>
    <mergeCell ref="A131:A133"/>
    <mergeCell ref="B131:E131"/>
    <mergeCell ref="F131:F133"/>
    <mergeCell ref="H131:H133"/>
    <mergeCell ref="I131:I133"/>
    <mergeCell ref="J102:J104"/>
    <mergeCell ref="K102:N103"/>
    <mergeCell ref="B103:E103"/>
    <mergeCell ref="A116:A118"/>
    <mergeCell ref="B116:E116"/>
    <mergeCell ref="F116:F118"/>
    <mergeCell ref="H116:H118"/>
    <mergeCell ref="I116:I118"/>
    <mergeCell ref="J116:J118"/>
    <mergeCell ref="K116:N117"/>
    <mergeCell ref="B117:E117"/>
    <mergeCell ref="A102:A104"/>
    <mergeCell ref="B102:E102"/>
    <mergeCell ref="F102:F104"/>
    <mergeCell ref="H102:H104"/>
    <mergeCell ref="I102:I104"/>
    <mergeCell ref="H88:H90"/>
    <mergeCell ref="I88:I90"/>
    <mergeCell ref="J88:J90"/>
    <mergeCell ref="K88:N89"/>
    <mergeCell ref="B89:E89"/>
    <mergeCell ref="H74:H76"/>
    <mergeCell ref="I74:I76"/>
    <mergeCell ref="J74:J76"/>
    <mergeCell ref="K74:N75"/>
    <mergeCell ref="B75:E75"/>
    <mergeCell ref="H46:H48"/>
    <mergeCell ref="I46:I48"/>
    <mergeCell ref="J46:J48"/>
    <mergeCell ref="K46:N47"/>
    <mergeCell ref="A60:A62"/>
    <mergeCell ref="B60:E60"/>
    <mergeCell ref="F60:F62"/>
    <mergeCell ref="H60:H62"/>
    <mergeCell ref="I60:I62"/>
    <mergeCell ref="J60:J62"/>
    <mergeCell ref="K60:N61"/>
    <mergeCell ref="H31:H33"/>
    <mergeCell ref="I31:I33"/>
    <mergeCell ref="J31:J33"/>
    <mergeCell ref="K31:N32"/>
    <mergeCell ref="B32:E32"/>
    <mergeCell ref="B2:F2"/>
    <mergeCell ref="A5:A7"/>
    <mergeCell ref="F5:F7"/>
    <mergeCell ref="B6:E6"/>
    <mergeCell ref="B31:E31"/>
    <mergeCell ref="B5:E5"/>
    <mergeCell ref="A31:A33"/>
    <mergeCell ref="F31:F33"/>
    <mergeCell ref="A74:A76"/>
    <mergeCell ref="B74:E74"/>
    <mergeCell ref="F74:F76"/>
    <mergeCell ref="A88:A90"/>
    <mergeCell ref="B88:E88"/>
    <mergeCell ref="F88:F90"/>
    <mergeCell ref="A46:A48"/>
    <mergeCell ref="B46:E46"/>
    <mergeCell ref="F46:F48"/>
    <mergeCell ref="B47:E47"/>
    <mergeCell ref="B61:E61"/>
  </mergeCells>
  <pageMargins left="0.70866141732283472" right="0.70866141732283472" top="1.2533333333333334" bottom="0.74803149606299213" header="0.31496062992125984" footer="0.31496062992125984"/>
  <pageSetup paperSize="8" scale="61" fitToHeight="0" orientation="landscape" r:id="rId1"/>
  <headerFooter>
    <oddHeader>&amp;L&amp;G&amp;C
&amp;"-,Negrito"&amp;24Caderno de Campo</oddHeader>
    <oddFooter>&amp;C&amp;G</oddFooter>
  </headerFooter>
  <rowBreaks count="4" manualBreakCount="4">
    <brk id="43" max="16383" man="1"/>
    <brk id="86" max="16383" man="1"/>
    <brk id="128" max="16383" man="1"/>
    <brk id="171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4"/>
  <sheetViews>
    <sheetView showGridLines="0" zoomScaleNormal="100" workbookViewId="0">
      <selection activeCell="R34" sqref="R34"/>
    </sheetView>
  </sheetViews>
  <sheetFormatPr defaultColWidth="9.140625" defaultRowHeight="15"/>
  <cols>
    <col min="1" max="1" width="21.85546875" style="19" customWidth="1"/>
    <col min="2" max="4" width="13.42578125" style="19" customWidth="1"/>
    <col min="5" max="7" width="5.5703125" style="19" customWidth="1"/>
    <col min="8" max="8" width="43.42578125" style="19" customWidth="1"/>
    <col min="9" max="16384" width="9.140625" style="19"/>
  </cols>
  <sheetData>
    <row r="2" spans="1:8" ht="21">
      <c r="A2" s="167" t="s">
        <v>706</v>
      </c>
      <c r="B2" s="167"/>
      <c r="C2" s="167"/>
      <c r="D2" s="167"/>
      <c r="E2" s="167"/>
      <c r="F2" s="167"/>
      <c r="G2" s="167"/>
      <c r="H2" s="167"/>
    </row>
    <row r="4" spans="1:8" ht="15.75" customHeight="1">
      <c r="A4" s="34" t="s">
        <v>112</v>
      </c>
    </row>
    <row r="5" spans="1:8" ht="27.75" customHeight="1">
      <c r="A5" s="173" t="s">
        <v>707</v>
      </c>
      <c r="B5" s="174"/>
      <c r="C5" s="174"/>
      <c r="D5" s="174"/>
      <c r="E5" s="174"/>
      <c r="F5" s="174"/>
      <c r="G5" s="174"/>
      <c r="H5" s="175"/>
    </row>
    <row r="6" spans="1:8" ht="30.75" customHeight="1">
      <c r="A6" s="29" t="s">
        <v>70</v>
      </c>
      <c r="B6" s="148"/>
      <c r="C6" s="148"/>
      <c r="D6" s="148"/>
      <c r="E6" s="148"/>
      <c r="F6" s="148"/>
      <c r="G6" s="148"/>
      <c r="H6" s="149"/>
    </row>
    <row r="7" spans="1:8">
      <c r="A7" s="30" t="s">
        <v>71</v>
      </c>
      <c r="B7" s="148"/>
      <c r="C7" s="148"/>
      <c r="D7" s="148"/>
      <c r="E7" s="148"/>
      <c r="F7" s="148"/>
      <c r="G7" s="148"/>
      <c r="H7" s="149"/>
    </row>
    <row r="8" spans="1:8">
      <c r="A8" s="30" t="s">
        <v>72</v>
      </c>
      <c r="B8" s="148"/>
      <c r="C8" s="148"/>
      <c r="D8" s="148"/>
      <c r="E8" s="148"/>
      <c r="F8" s="148"/>
      <c r="G8" s="148"/>
      <c r="H8" s="149"/>
    </row>
    <row r="9" spans="1:8">
      <c r="A9" s="30" t="s">
        <v>73</v>
      </c>
      <c r="B9" s="148"/>
      <c r="C9" s="148"/>
      <c r="D9" s="148"/>
      <c r="E9" s="148"/>
      <c r="F9" s="148"/>
      <c r="G9" s="148"/>
      <c r="H9" s="149"/>
    </row>
    <row r="10" spans="1:8">
      <c r="A10" s="30" t="s">
        <v>74</v>
      </c>
      <c r="B10" s="148"/>
      <c r="C10" s="148"/>
      <c r="D10" s="148"/>
      <c r="E10" s="148"/>
      <c r="F10" s="148"/>
      <c r="G10" s="148"/>
      <c r="H10" s="149"/>
    </row>
    <row r="11" spans="1:8">
      <c r="A11" s="30" t="s">
        <v>75</v>
      </c>
      <c r="B11" s="148"/>
      <c r="C11" s="148"/>
      <c r="D11" s="148"/>
      <c r="E11" s="148"/>
      <c r="F11" s="148"/>
      <c r="G11" s="148"/>
      <c r="H11" s="149"/>
    </row>
    <row r="12" spans="1:8">
      <c r="A12" s="31" t="s">
        <v>76</v>
      </c>
      <c r="B12" s="148"/>
      <c r="C12" s="148"/>
      <c r="D12" s="148"/>
      <c r="E12" s="148"/>
      <c r="F12" s="148"/>
      <c r="G12" s="148"/>
      <c r="H12" s="149"/>
    </row>
    <row r="13" spans="1:8">
      <c r="A13" s="31" t="s">
        <v>85</v>
      </c>
      <c r="B13" s="148"/>
      <c r="C13" s="148"/>
      <c r="D13" s="148"/>
      <c r="E13" s="148"/>
      <c r="F13" s="148"/>
      <c r="G13" s="148"/>
      <c r="H13" s="149"/>
    </row>
    <row r="14" spans="1:8" ht="19.5" customHeight="1">
      <c r="A14" s="30" t="s">
        <v>708</v>
      </c>
      <c r="B14" s="148"/>
      <c r="C14" s="148"/>
      <c r="D14" s="148"/>
      <c r="E14" s="148"/>
      <c r="F14" s="148"/>
      <c r="G14" s="148"/>
      <c r="H14" s="149"/>
    </row>
    <row r="15" spans="1:8" ht="15" customHeight="1">
      <c r="A15" s="29" t="s">
        <v>78</v>
      </c>
      <c r="B15" s="148"/>
      <c r="C15" s="148"/>
      <c r="D15" s="148"/>
      <c r="E15" s="148"/>
      <c r="F15" s="148"/>
      <c r="G15" s="148"/>
      <c r="H15" s="149"/>
    </row>
    <row r="16" spans="1:8" ht="27.75" customHeight="1">
      <c r="A16" s="170" t="s">
        <v>108</v>
      </c>
      <c r="B16" s="171"/>
      <c r="C16" s="171"/>
      <c r="D16" s="171"/>
      <c r="E16" s="171"/>
      <c r="F16" s="171"/>
      <c r="G16" s="171"/>
      <c r="H16" s="172"/>
    </row>
    <row r="17" spans="1:8">
      <c r="A17" s="30" t="s">
        <v>80</v>
      </c>
      <c r="B17" s="168"/>
      <c r="C17" s="168"/>
      <c r="D17" s="168"/>
      <c r="E17" s="168"/>
      <c r="F17" s="168"/>
      <c r="G17" s="168"/>
      <c r="H17" s="169"/>
    </row>
    <row r="18" spans="1:8">
      <c r="A18" s="30" t="s">
        <v>81</v>
      </c>
      <c r="B18" s="168"/>
      <c r="C18" s="168"/>
      <c r="D18" s="168"/>
      <c r="E18" s="168"/>
      <c r="F18" s="168"/>
      <c r="G18" s="168"/>
      <c r="H18" s="169"/>
    </row>
    <row r="19" spans="1:8">
      <c r="A19" s="30" t="s">
        <v>73</v>
      </c>
      <c r="B19" s="168"/>
      <c r="C19" s="168"/>
      <c r="D19" s="168"/>
      <c r="E19" s="168"/>
      <c r="F19" s="168"/>
      <c r="G19" s="168"/>
      <c r="H19" s="169"/>
    </row>
    <row r="20" spans="1:8">
      <c r="A20" s="30" t="s">
        <v>77</v>
      </c>
      <c r="B20" s="168"/>
      <c r="C20" s="168"/>
      <c r="D20" s="168"/>
      <c r="E20" s="168"/>
      <c r="F20" s="168"/>
      <c r="G20" s="168"/>
      <c r="H20" s="169"/>
    </row>
    <row r="21" spans="1:8">
      <c r="A21" s="30" t="s">
        <v>68</v>
      </c>
      <c r="B21" s="168"/>
      <c r="C21" s="168"/>
      <c r="D21" s="168"/>
      <c r="E21" s="168"/>
      <c r="F21" s="168"/>
      <c r="G21" s="168"/>
      <c r="H21" s="169"/>
    </row>
    <row r="22" spans="1:8" ht="15" customHeight="1">
      <c r="A22" s="29" t="s">
        <v>82</v>
      </c>
      <c r="B22" s="150"/>
      <c r="C22" s="150"/>
      <c r="D22" s="150"/>
      <c r="E22" s="150"/>
      <c r="F22" s="150"/>
      <c r="G22" s="150"/>
      <c r="H22" s="151"/>
    </row>
    <row r="23" spans="1:8" ht="27.75" customHeight="1">
      <c r="A23" s="162" t="s">
        <v>69</v>
      </c>
      <c r="B23" s="163"/>
      <c r="C23" s="163"/>
      <c r="D23" s="163"/>
      <c r="E23" s="163"/>
      <c r="F23" s="163"/>
      <c r="G23" s="163"/>
      <c r="H23" s="164"/>
    </row>
    <row r="24" spans="1:8">
      <c r="A24" s="30" t="s">
        <v>79</v>
      </c>
      <c r="B24" s="165"/>
      <c r="C24" s="165"/>
      <c r="D24" s="165"/>
      <c r="E24" s="165"/>
      <c r="F24" s="165"/>
      <c r="G24" s="165"/>
      <c r="H24" s="166"/>
    </row>
    <row r="25" spans="1:8">
      <c r="A25" s="30" t="s">
        <v>83</v>
      </c>
      <c r="B25" s="165"/>
      <c r="C25" s="165"/>
      <c r="D25" s="165"/>
      <c r="E25" s="165"/>
      <c r="F25" s="165"/>
      <c r="G25" s="165"/>
      <c r="H25" s="166"/>
    </row>
    <row r="26" spans="1:8">
      <c r="A26" s="83" t="s">
        <v>85</v>
      </c>
      <c r="B26" s="165"/>
      <c r="C26" s="165"/>
      <c r="D26" s="165"/>
      <c r="E26" s="165"/>
      <c r="F26" s="165"/>
      <c r="G26" s="165"/>
      <c r="H26" s="166"/>
    </row>
    <row r="27" spans="1:8">
      <c r="A27" s="30" t="s">
        <v>84</v>
      </c>
      <c r="B27" s="165"/>
      <c r="C27" s="165"/>
      <c r="D27" s="165"/>
      <c r="E27" s="165"/>
      <c r="F27" s="165"/>
      <c r="G27" s="165"/>
      <c r="H27" s="166"/>
    </row>
    <row r="28" spans="1:8">
      <c r="A28" s="157" t="s">
        <v>86</v>
      </c>
      <c r="B28" s="158"/>
      <c r="C28" s="158"/>
      <c r="D28" s="158"/>
      <c r="E28" s="158"/>
      <c r="F28" s="158"/>
      <c r="G28" s="158"/>
      <c r="H28" s="159"/>
    </row>
    <row r="29" spans="1:8" ht="20.25" customHeight="1">
      <c r="A29" s="32" t="s">
        <v>709</v>
      </c>
      <c r="B29" s="160"/>
      <c r="C29" s="160"/>
      <c r="D29" s="160"/>
      <c r="E29" s="160"/>
      <c r="F29" s="160"/>
      <c r="G29" s="160"/>
      <c r="H29" s="161"/>
    </row>
    <row r="30" spans="1:8" ht="20.25" customHeight="1">
      <c r="A30" s="33" t="s">
        <v>735</v>
      </c>
      <c r="B30" s="153"/>
      <c r="C30" s="153"/>
      <c r="D30" s="153"/>
      <c r="E30" s="153"/>
      <c r="F30" s="153"/>
      <c r="G30" s="153"/>
      <c r="H30" s="154"/>
    </row>
    <row r="31" spans="1:8" ht="19.5" customHeight="1">
      <c r="A31" s="33" t="s">
        <v>87</v>
      </c>
      <c r="B31" s="155"/>
      <c r="C31" s="155"/>
      <c r="D31" s="155"/>
      <c r="E31" s="155"/>
      <c r="F31" s="155"/>
      <c r="G31" s="155"/>
      <c r="H31" s="156"/>
    </row>
    <row r="32" spans="1:8" ht="21.75" customHeight="1">
      <c r="A32" s="32" t="s">
        <v>89</v>
      </c>
      <c r="B32" s="153" t="s">
        <v>88</v>
      </c>
      <c r="C32" s="153"/>
      <c r="D32" s="153"/>
      <c r="E32" s="153"/>
      <c r="F32" s="153"/>
      <c r="G32" s="153"/>
      <c r="H32" s="154"/>
    </row>
    <row r="34" spans="1:8">
      <c r="A34" s="152" t="s">
        <v>110</v>
      </c>
      <c r="B34" s="152"/>
      <c r="C34" s="152"/>
      <c r="D34" s="152"/>
      <c r="E34" s="152"/>
      <c r="F34" s="152"/>
      <c r="G34" s="152"/>
      <c r="H34" s="152"/>
    </row>
  </sheetData>
  <mergeCells count="30">
    <mergeCell ref="A2:H2"/>
    <mergeCell ref="B18:H18"/>
    <mergeCell ref="B19:H19"/>
    <mergeCell ref="B20:H20"/>
    <mergeCell ref="B21:H21"/>
    <mergeCell ref="B12:H12"/>
    <mergeCell ref="B13:H13"/>
    <mergeCell ref="A16:H16"/>
    <mergeCell ref="B17:H17"/>
    <mergeCell ref="B11:H11"/>
    <mergeCell ref="B14:H14"/>
    <mergeCell ref="B15:H15"/>
    <mergeCell ref="A5:H5"/>
    <mergeCell ref="B6:H6"/>
    <mergeCell ref="B7:H7"/>
    <mergeCell ref="B8:H8"/>
    <mergeCell ref="B9:H9"/>
    <mergeCell ref="B10:H10"/>
    <mergeCell ref="B22:H22"/>
    <mergeCell ref="A34:H34"/>
    <mergeCell ref="B30:H30"/>
    <mergeCell ref="B31:H31"/>
    <mergeCell ref="B32:H32"/>
    <mergeCell ref="A28:H28"/>
    <mergeCell ref="B29:H29"/>
    <mergeCell ref="A23:H23"/>
    <mergeCell ref="B24:H24"/>
    <mergeCell ref="B25:H25"/>
    <mergeCell ref="B26:H26"/>
    <mergeCell ref="B27:H27"/>
  </mergeCells>
  <pageMargins left="0.7" right="0.67708333333333337" top="1.6979166666666667" bottom="0.75" header="0.3" footer="0.3"/>
  <pageSetup paperSize="8" orientation="portrait" r:id="rId1"/>
  <headerFooter>
    <oddHeader xml:space="preserve">&amp;L&amp;G&amp;C&amp;"-,Negrito"
&amp;24Plano de Alimentação e Caderno de Campo
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ionar da Lista" xr:uid="{00000000-0002-0000-0100-000000000000}">
          <x14:formula1>
            <xm:f>aux!$A$3:$A$280</xm:f>
          </x14:formula1>
          <xm:sqref>B26:H26</xm:sqref>
        </x14:dataValidation>
        <x14:dataValidation type="list" allowBlank="1" showInputMessage="1" showErrorMessage="1" promptTitle="Selecionar da Lista" xr:uid="{00000000-0002-0000-0100-000001000000}">
          <x14:formula1>
            <xm:f>aux!$E$3:$E$7</xm:f>
          </x14:formula1>
          <xm:sqref>B30:H30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80"/>
  <sheetViews>
    <sheetView workbookViewId="0">
      <selection activeCell="E8" sqref="E8"/>
    </sheetView>
  </sheetViews>
  <sheetFormatPr defaultColWidth="8.85546875" defaultRowHeight="15"/>
  <cols>
    <col min="1" max="1" width="21.85546875" customWidth="1"/>
  </cols>
  <sheetData>
    <row r="2" spans="1:5">
      <c r="A2" s="81" t="s">
        <v>143</v>
      </c>
      <c r="B2" s="81" t="s">
        <v>144</v>
      </c>
    </row>
    <row r="3" spans="1:5">
      <c r="A3" s="82" t="s">
        <v>145</v>
      </c>
      <c r="B3" s="82" t="s">
        <v>146</v>
      </c>
      <c r="E3" t="s">
        <v>701</v>
      </c>
    </row>
    <row r="4" spans="1:5">
      <c r="A4" s="82" t="s">
        <v>147</v>
      </c>
      <c r="B4" s="82" t="s">
        <v>148</v>
      </c>
      <c r="E4" t="s">
        <v>702</v>
      </c>
    </row>
    <row r="5" spans="1:5">
      <c r="A5" s="82" t="s">
        <v>149</v>
      </c>
      <c r="B5" s="82" t="s">
        <v>150</v>
      </c>
      <c r="E5" t="s">
        <v>703</v>
      </c>
    </row>
    <row r="6" spans="1:5">
      <c r="A6" s="82" t="s">
        <v>151</v>
      </c>
      <c r="B6" s="82" t="s">
        <v>152</v>
      </c>
      <c r="E6" t="s">
        <v>704</v>
      </c>
    </row>
    <row r="7" spans="1:5">
      <c r="A7" s="82" t="s">
        <v>153</v>
      </c>
      <c r="B7" s="82" t="s">
        <v>154</v>
      </c>
      <c r="E7" t="s">
        <v>705</v>
      </c>
    </row>
    <row r="8" spans="1:5">
      <c r="A8" s="82" t="s">
        <v>155</v>
      </c>
      <c r="B8" s="82" t="s">
        <v>156</v>
      </c>
    </row>
    <row r="9" spans="1:5">
      <c r="A9" s="82" t="s">
        <v>157</v>
      </c>
      <c r="B9" s="82" t="s">
        <v>158</v>
      </c>
    </row>
    <row r="10" spans="1:5">
      <c r="A10" s="82" t="s">
        <v>159</v>
      </c>
      <c r="B10" s="82" t="s">
        <v>160</v>
      </c>
    </row>
    <row r="11" spans="1:5">
      <c r="A11" s="82" t="s">
        <v>161</v>
      </c>
      <c r="B11" s="82" t="s">
        <v>162</v>
      </c>
    </row>
    <row r="12" spans="1:5">
      <c r="A12" s="82" t="s">
        <v>163</v>
      </c>
      <c r="B12" s="82" t="s">
        <v>164</v>
      </c>
    </row>
    <row r="13" spans="1:5">
      <c r="A13" s="82" t="s">
        <v>165</v>
      </c>
      <c r="B13" s="82" t="s">
        <v>166</v>
      </c>
    </row>
    <row r="14" spans="1:5">
      <c r="A14" s="82" t="s">
        <v>167</v>
      </c>
      <c r="B14" s="82" t="s">
        <v>168</v>
      </c>
    </row>
    <row r="15" spans="1:5">
      <c r="A15" s="82" t="s">
        <v>169</v>
      </c>
      <c r="B15" s="82" t="s">
        <v>170</v>
      </c>
    </row>
    <row r="16" spans="1:5">
      <c r="A16" s="82" t="s">
        <v>171</v>
      </c>
      <c r="B16" s="82" t="s">
        <v>172</v>
      </c>
    </row>
    <row r="17" spans="1:2">
      <c r="A17" s="82" t="s">
        <v>173</v>
      </c>
      <c r="B17" s="82" t="s">
        <v>174</v>
      </c>
    </row>
    <row r="18" spans="1:2">
      <c r="A18" s="82" t="s">
        <v>175</v>
      </c>
      <c r="B18" s="82" t="s">
        <v>176</v>
      </c>
    </row>
    <row r="19" spans="1:2">
      <c r="A19" s="82" t="s">
        <v>177</v>
      </c>
      <c r="B19" s="82" t="s">
        <v>178</v>
      </c>
    </row>
    <row r="20" spans="1:2">
      <c r="A20" s="82" t="s">
        <v>179</v>
      </c>
      <c r="B20" s="82" t="s">
        <v>180</v>
      </c>
    </row>
    <row r="21" spans="1:2">
      <c r="A21" s="82" t="s">
        <v>181</v>
      </c>
      <c r="B21" s="82" t="s">
        <v>182</v>
      </c>
    </row>
    <row r="22" spans="1:2">
      <c r="A22" s="82" t="s">
        <v>183</v>
      </c>
      <c r="B22" s="82" t="s">
        <v>184</v>
      </c>
    </row>
    <row r="23" spans="1:2">
      <c r="A23" s="82" t="s">
        <v>185</v>
      </c>
      <c r="B23" s="82" t="s">
        <v>186</v>
      </c>
    </row>
    <row r="24" spans="1:2">
      <c r="A24" s="82" t="s">
        <v>187</v>
      </c>
      <c r="B24" s="82" t="s">
        <v>188</v>
      </c>
    </row>
    <row r="25" spans="1:2">
      <c r="A25" s="82" t="s">
        <v>189</v>
      </c>
      <c r="B25" s="82" t="s">
        <v>190</v>
      </c>
    </row>
    <row r="26" spans="1:2">
      <c r="A26" s="82" t="s">
        <v>191</v>
      </c>
      <c r="B26" s="82" t="s">
        <v>192</v>
      </c>
    </row>
    <row r="27" spans="1:2">
      <c r="A27" s="82" t="s">
        <v>193</v>
      </c>
      <c r="B27" s="82" t="s">
        <v>194</v>
      </c>
    </row>
    <row r="28" spans="1:2">
      <c r="A28" s="82" t="s">
        <v>195</v>
      </c>
      <c r="B28" s="82" t="s">
        <v>196</v>
      </c>
    </row>
    <row r="29" spans="1:2">
      <c r="A29" s="82" t="s">
        <v>197</v>
      </c>
      <c r="B29" s="82" t="s">
        <v>198</v>
      </c>
    </row>
    <row r="30" spans="1:2">
      <c r="A30" s="82" t="s">
        <v>199</v>
      </c>
      <c r="B30" s="82" t="s">
        <v>200</v>
      </c>
    </row>
    <row r="31" spans="1:2">
      <c r="A31" s="82" t="s">
        <v>201</v>
      </c>
      <c r="B31" s="82" t="s">
        <v>202</v>
      </c>
    </row>
    <row r="32" spans="1:2">
      <c r="A32" s="82" t="s">
        <v>203</v>
      </c>
      <c r="B32" s="82" t="s">
        <v>204</v>
      </c>
    </row>
    <row r="33" spans="1:2">
      <c r="A33" s="82" t="s">
        <v>205</v>
      </c>
      <c r="B33" s="82" t="s">
        <v>206</v>
      </c>
    </row>
    <row r="34" spans="1:2">
      <c r="A34" s="82" t="s">
        <v>207</v>
      </c>
      <c r="B34" s="82" t="s">
        <v>208</v>
      </c>
    </row>
    <row r="35" spans="1:2">
      <c r="A35" s="82" t="s">
        <v>209</v>
      </c>
      <c r="B35" s="82" t="s">
        <v>210</v>
      </c>
    </row>
    <row r="36" spans="1:2">
      <c r="A36" s="82" t="s">
        <v>211</v>
      </c>
      <c r="B36" s="82" t="s">
        <v>212</v>
      </c>
    </row>
    <row r="37" spans="1:2">
      <c r="A37" s="82" t="s">
        <v>213</v>
      </c>
      <c r="B37" s="82" t="s">
        <v>214</v>
      </c>
    </row>
    <row r="38" spans="1:2">
      <c r="A38" s="82" t="s">
        <v>215</v>
      </c>
      <c r="B38" s="82" t="s">
        <v>216</v>
      </c>
    </row>
    <row r="39" spans="1:2">
      <c r="A39" s="82" t="s">
        <v>217</v>
      </c>
      <c r="B39" s="82" t="s">
        <v>218</v>
      </c>
    </row>
    <row r="40" spans="1:2">
      <c r="A40" s="82" t="s">
        <v>219</v>
      </c>
      <c r="B40" s="82" t="s">
        <v>220</v>
      </c>
    </row>
    <row r="41" spans="1:2">
      <c r="A41" s="82" t="s">
        <v>221</v>
      </c>
      <c r="B41" s="82" t="s">
        <v>222</v>
      </c>
    </row>
    <row r="42" spans="1:2">
      <c r="A42" s="82" t="s">
        <v>223</v>
      </c>
      <c r="B42" s="82" t="s">
        <v>224</v>
      </c>
    </row>
    <row r="43" spans="1:2">
      <c r="A43" s="82" t="s">
        <v>225</v>
      </c>
      <c r="B43" s="82" t="s">
        <v>226</v>
      </c>
    </row>
    <row r="44" spans="1:2">
      <c r="A44" s="82" t="s">
        <v>227</v>
      </c>
      <c r="B44" s="82" t="s">
        <v>228</v>
      </c>
    </row>
    <row r="45" spans="1:2">
      <c r="A45" s="82" t="s">
        <v>229</v>
      </c>
      <c r="B45" s="82" t="s">
        <v>230</v>
      </c>
    </row>
    <row r="46" spans="1:2">
      <c r="A46" s="82" t="s">
        <v>231</v>
      </c>
      <c r="B46" s="82" t="s">
        <v>232</v>
      </c>
    </row>
    <row r="47" spans="1:2">
      <c r="A47" s="82" t="s">
        <v>233</v>
      </c>
      <c r="B47" s="82" t="s">
        <v>234</v>
      </c>
    </row>
    <row r="48" spans="1:2">
      <c r="A48" s="82" t="s">
        <v>235</v>
      </c>
      <c r="B48" s="82" t="s">
        <v>236</v>
      </c>
    </row>
    <row r="49" spans="1:2">
      <c r="A49" s="82" t="s">
        <v>237</v>
      </c>
      <c r="B49" s="82" t="s">
        <v>238</v>
      </c>
    </row>
    <row r="50" spans="1:2">
      <c r="A50" s="82" t="s">
        <v>239</v>
      </c>
      <c r="B50" s="82" t="s">
        <v>240</v>
      </c>
    </row>
    <row r="51" spans="1:2">
      <c r="A51" s="82" t="s">
        <v>241</v>
      </c>
      <c r="B51" s="82" t="s">
        <v>242</v>
      </c>
    </row>
    <row r="52" spans="1:2">
      <c r="A52" s="82" t="s">
        <v>243</v>
      </c>
      <c r="B52" s="82" t="s">
        <v>244</v>
      </c>
    </row>
    <row r="53" spans="1:2">
      <c r="A53" s="82" t="s">
        <v>245</v>
      </c>
      <c r="B53" s="82" t="s">
        <v>246</v>
      </c>
    </row>
    <row r="54" spans="1:2">
      <c r="A54" s="82" t="s">
        <v>247</v>
      </c>
      <c r="B54" s="82" t="s">
        <v>248</v>
      </c>
    </row>
    <row r="55" spans="1:2">
      <c r="A55" s="82" t="s">
        <v>249</v>
      </c>
      <c r="B55" s="82" t="s">
        <v>250</v>
      </c>
    </row>
    <row r="56" spans="1:2">
      <c r="A56" s="82" t="s">
        <v>251</v>
      </c>
      <c r="B56" s="82" t="s">
        <v>252</v>
      </c>
    </row>
    <row r="57" spans="1:2">
      <c r="A57" s="82" t="s">
        <v>253</v>
      </c>
      <c r="B57" s="82" t="s">
        <v>254</v>
      </c>
    </row>
    <row r="58" spans="1:2">
      <c r="A58" s="82" t="s">
        <v>255</v>
      </c>
      <c r="B58" s="82" t="s">
        <v>256</v>
      </c>
    </row>
    <row r="59" spans="1:2">
      <c r="A59" s="82" t="s">
        <v>257</v>
      </c>
      <c r="B59" s="82" t="s">
        <v>258</v>
      </c>
    </row>
    <row r="60" spans="1:2">
      <c r="A60" s="82" t="s">
        <v>259</v>
      </c>
      <c r="B60" s="82" t="s">
        <v>260</v>
      </c>
    </row>
    <row r="61" spans="1:2" ht="30">
      <c r="A61" s="82" t="s">
        <v>261</v>
      </c>
      <c r="B61" s="82" t="s">
        <v>262</v>
      </c>
    </row>
    <row r="62" spans="1:2">
      <c r="A62" s="82" t="s">
        <v>263</v>
      </c>
      <c r="B62" s="82" t="s">
        <v>264</v>
      </c>
    </row>
    <row r="63" spans="1:2">
      <c r="A63" s="82" t="s">
        <v>265</v>
      </c>
      <c r="B63" s="82" t="s">
        <v>266</v>
      </c>
    </row>
    <row r="64" spans="1:2">
      <c r="A64" s="82" t="s">
        <v>267</v>
      </c>
      <c r="B64" s="82" t="s">
        <v>268</v>
      </c>
    </row>
    <row r="65" spans="1:2">
      <c r="A65" s="82" t="s">
        <v>269</v>
      </c>
      <c r="B65" s="82" t="s">
        <v>270</v>
      </c>
    </row>
    <row r="66" spans="1:2">
      <c r="A66" s="82" t="s">
        <v>271</v>
      </c>
      <c r="B66" s="82" t="s">
        <v>272</v>
      </c>
    </row>
    <row r="67" spans="1:2">
      <c r="A67" s="82" t="s">
        <v>273</v>
      </c>
      <c r="B67" s="82" t="s">
        <v>274</v>
      </c>
    </row>
    <row r="68" spans="1:2">
      <c r="A68" s="82" t="s">
        <v>275</v>
      </c>
      <c r="B68" s="82" t="s">
        <v>276</v>
      </c>
    </row>
    <row r="69" spans="1:2">
      <c r="A69" s="82" t="s">
        <v>277</v>
      </c>
      <c r="B69" s="82" t="s">
        <v>278</v>
      </c>
    </row>
    <row r="70" spans="1:2">
      <c r="A70" s="82" t="s">
        <v>279</v>
      </c>
      <c r="B70" s="82" t="s">
        <v>280</v>
      </c>
    </row>
    <row r="71" spans="1:2">
      <c r="A71" s="82" t="s">
        <v>281</v>
      </c>
      <c r="B71" s="82" t="s">
        <v>282</v>
      </c>
    </row>
    <row r="72" spans="1:2">
      <c r="A72" s="82" t="s">
        <v>283</v>
      </c>
      <c r="B72" s="82" t="s">
        <v>284</v>
      </c>
    </row>
    <row r="73" spans="1:2">
      <c r="A73" s="82" t="s">
        <v>285</v>
      </c>
      <c r="B73" s="82" t="s">
        <v>286</v>
      </c>
    </row>
    <row r="74" spans="1:2">
      <c r="A74" s="82" t="s">
        <v>287</v>
      </c>
      <c r="B74" s="82" t="s">
        <v>288</v>
      </c>
    </row>
    <row r="75" spans="1:2">
      <c r="A75" s="82" t="s">
        <v>289</v>
      </c>
      <c r="B75" s="82" t="s">
        <v>290</v>
      </c>
    </row>
    <row r="76" spans="1:2">
      <c r="A76" s="82" t="s">
        <v>291</v>
      </c>
      <c r="B76" s="82" t="s">
        <v>292</v>
      </c>
    </row>
    <row r="77" spans="1:2">
      <c r="A77" s="82" t="s">
        <v>293</v>
      </c>
      <c r="B77" s="82" t="s">
        <v>294</v>
      </c>
    </row>
    <row r="78" spans="1:2">
      <c r="A78" s="82" t="s">
        <v>295</v>
      </c>
      <c r="B78" s="82" t="s">
        <v>296</v>
      </c>
    </row>
    <row r="79" spans="1:2">
      <c r="A79" s="82" t="s">
        <v>297</v>
      </c>
      <c r="B79" s="82" t="s">
        <v>298</v>
      </c>
    </row>
    <row r="80" spans="1:2">
      <c r="A80" s="82" t="s">
        <v>299</v>
      </c>
      <c r="B80" s="82" t="s">
        <v>300</v>
      </c>
    </row>
    <row r="81" spans="1:2">
      <c r="A81" s="82" t="s">
        <v>301</v>
      </c>
      <c r="B81" s="82" t="s">
        <v>302</v>
      </c>
    </row>
    <row r="82" spans="1:2">
      <c r="A82" s="82" t="s">
        <v>303</v>
      </c>
      <c r="B82" s="82" t="s">
        <v>304</v>
      </c>
    </row>
    <row r="83" spans="1:2">
      <c r="A83" s="82" t="s">
        <v>305</v>
      </c>
      <c r="B83" s="82" t="s">
        <v>306</v>
      </c>
    </row>
    <row r="84" spans="1:2">
      <c r="A84" s="82" t="s">
        <v>307</v>
      </c>
      <c r="B84" s="82" t="s">
        <v>308</v>
      </c>
    </row>
    <row r="85" spans="1:2">
      <c r="A85" s="82" t="s">
        <v>309</v>
      </c>
      <c r="B85" s="82" t="s">
        <v>310</v>
      </c>
    </row>
    <row r="86" spans="1:2">
      <c r="A86" s="82" t="s">
        <v>311</v>
      </c>
      <c r="B86" s="82" t="s">
        <v>312</v>
      </c>
    </row>
    <row r="87" spans="1:2">
      <c r="A87" s="82" t="s">
        <v>313</v>
      </c>
      <c r="B87" s="82" t="s">
        <v>314</v>
      </c>
    </row>
    <row r="88" spans="1:2">
      <c r="A88" s="82" t="s">
        <v>315</v>
      </c>
      <c r="B88" s="82" t="s">
        <v>316</v>
      </c>
    </row>
    <row r="89" spans="1:2">
      <c r="A89" s="82" t="s">
        <v>317</v>
      </c>
      <c r="B89" s="82" t="s">
        <v>318</v>
      </c>
    </row>
    <row r="90" spans="1:2">
      <c r="A90" s="82" t="s">
        <v>319</v>
      </c>
      <c r="B90" s="82" t="s">
        <v>320</v>
      </c>
    </row>
    <row r="91" spans="1:2">
      <c r="A91" s="82" t="s">
        <v>321</v>
      </c>
      <c r="B91" s="82" t="s">
        <v>322</v>
      </c>
    </row>
    <row r="92" spans="1:2">
      <c r="A92" s="82" t="s">
        <v>323</v>
      </c>
      <c r="B92" s="82" t="s">
        <v>324</v>
      </c>
    </row>
    <row r="93" spans="1:2">
      <c r="A93" s="82" t="s">
        <v>325</v>
      </c>
      <c r="B93" s="82" t="s">
        <v>326</v>
      </c>
    </row>
    <row r="94" spans="1:2" ht="30">
      <c r="A94" s="82" t="s">
        <v>327</v>
      </c>
      <c r="B94" s="82" t="s">
        <v>328</v>
      </c>
    </row>
    <row r="95" spans="1:2">
      <c r="A95" s="82" t="s">
        <v>329</v>
      </c>
      <c r="B95" s="82" t="s">
        <v>330</v>
      </c>
    </row>
    <row r="96" spans="1:2">
      <c r="A96" s="82" t="s">
        <v>331</v>
      </c>
      <c r="B96" s="82" t="s">
        <v>332</v>
      </c>
    </row>
    <row r="97" spans="1:2" ht="30">
      <c r="A97" s="82" t="s">
        <v>333</v>
      </c>
      <c r="B97" s="82" t="s">
        <v>334</v>
      </c>
    </row>
    <row r="98" spans="1:2">
      <c r="A98" s="82" t="s">
        <v>335</v>
      </c>
      <c r="B98" s="82" t="s">
        <v>336</v>
      </c>
    </row>
    <row r="99" spans="1:2">
      <c r="A99" s="82" t="s">
        <v>337</v>
      </c>
      <c r="B99" s="82" t="s">
        <v>338</v>
      </c>
    </row>
    <row r="100" spans="1:2" ht="30">
      <c r="A100" s="82" t="s">
        <v>339</v>
      </c>
      <c r="B100" s="82" t="s">
        <v>340</v>
      </c>
    </row>
    <row r="101" spans="1:2">
      <c r="A101" s="82" t="s">
        <v>341</v>
      </c>
      <c r="B101" s="82" t="s">
        <v>342</v>
      </c>
    </row>
    <row r="102" spans="1:2">
      <c r="A102" s="82" t="s">
        <v>343</v>
      </c>
      <c r="B102" s="82" t="s">
        <v>344</v>
      </c>
    </row>
    <row r="103" spans="1:2">
      <c r="A103" s="82" t="s">
        <v>345</v>
      </c>
      <c r="B103" s="82" t="s">
        <v>346</v>
      </c>
    </row>
    <row r="104" spans="1:2">
      <c r="A104" s="82" t="s">
        <v>347</v>
      </c>
      <c r="B104" s="82" t="s">
        <v>348</v>
      </c>
    </row>
    <row r="105" spans="1:2">
      <c r="A105" s="82" t="s">
        <v>349</v>
      </c>
      <c r="B105" s="82" t="s">
        <v>350</v>
      </c>
    </row>
    <row r="106" spans="1:2">
      <c r="A106" s="82" t="s">
        <v>351</v>
      </c>
      <c r="B106" s="82" t="s">
        <v>352</v>
      </c>
    </row>
    <row r="107" spans="1:2">
      <c r="A107" s="82" t="s">
        <v>353</v>
      </c>
      <c r="B107" s="82" t="s">
        <v>354</v>
      </c>
    </row>
    <row r="108" spans="1:2">
      <c r="A108" s="82" t="s">
        <v>355</v>
      </c>
      <c r="B108" s="82" t="s">
        <v>356</v>
      </c>
    </row>
    <row r="109" spans="1:2">
      <c r="A109" s="82" t="s">
        <v>357</v>
      </c>
      <c r="B109" s="82" t="s">
        <v>358</v>
      </c>
    </row>
    <row r="110" spans="1:2">
      <c r="A110" s="82" t="s">
        <v>359</v>
      </c>
      <c r="B110" s="82" t="s">
        <v>360</v>
      </c>
    </row>
    <row r="111" spans="1:2">
      <c r="A111" s="82" t="s">
        <v>361</v>
      </c>
      <c r="B111" s="82" t="s">
        <v>362</v>
      </c>
    </row>
    <row r="112" spans="1:2">
      <c r="A112" s="82" t="s">
        <v>363</v>
      </c>
      <c r="B112" s="82" t="s">
        <v>364</v>
      </c>
    </row>
    <row r="113" spans="1:2">
      <c r="A113" s="82" t="s">
        <v>365</v>
      </c>
      <c r="B113" s="82" t="s">
        <v>366</v>
      </c>
    </row>
    <row r="114" spans="1:2">
      <c r="A114" s="82" t="s">
        <v>367</v>
      </c>
      <c r="B114" s="82" t="s">
        <v>368</v>
      </c>
    </row>
    <row r="115" spans="1:2">
      <c r="A115" s="82" t="s">
        <v>369</v>
      </c>
      <c r="B115" s="82" t="s">
        <v>370</v>
      </c>
    </row>
    <row r="116" spans="1:2">
      <c r="A116" s="82" t="s">
        <v>371</v>
      </c>
      <c r="B116" s="82" t="s">
        <v>372</v>
      </c>
    </row>
    <row r="117" spans="1:2">
      <c r="A117" s="82" t="s">
        <v>373</v>
      </c>
      <c r="B117" s="82" t="s">
        <v>374</v>
      </c>
    </row>
    <row r="118" spans="1:2">
      <c r="A118" s="82" t="s">
        <v>375</v>
      </c>
      <c r="B118" s="82" t="s">
        <v>376</v>
      </c>
    </row>
    <row r="119" spans="1:2">
      <c r="A119" s="82" t="s">
        <v>377</v>
      </c>
      <c r="B119" s="82" t="s">
        <v>378</v>
      </c>
    </row>
    <row r="120" spans="1:2">
      <c r="A120" s="82" t="s">
        <v>379</v>
      </c>
      <c r="B120" s="82" t="s">
        <v>380</v>
      </c>
    </row>
    <row r="121" spans="1:2">
      <c r="A121" s="82" t="s">
        <v>381</v>
      </c>
      <c r="B121" s="82" t="s">
        <v>382</v>
      </c>
    </row>
    <row r="122" spans="1:2">
      <c r="A122" s="82" t="s">
        <v>383</v>
      </c>
      <c r="B122" s="82" t="s">
        <v>384</v>
      </c>
    </row>
    <row r="123" spans="1:2">
      <c r="A123" s="82" t="s">
        <v>385</v>
      </c>
      <c r="B123" s="82" t="s">
        <v>386</v>
      </c>
    </row>
    <row r="124" spans="1:2" ht="30">
      <c r="A124" s="82" t="s">
        <v>387</v>
      </c>
      <c r="B124" s="82" t="s">
        <v>388</v>
      </c>
    </row>
    <row r="125" spans="1:2">
      <c r="A125" s="82" t="s">
        <v>389</v>
      </c>
      <c r="B125" s="82" t="s">
        <v>390</v>
      </c>
    </row>
    <row r="126" spans="1:2">
      <c r="A126" s="82" t="s">
        <v>391</v>
      </c>
      <c r="B126" s="82" t="s">
        <v>392</v>
      </c>
    </row>
    <row r="127" spans="1:2">
      <c r="A127" s="82" t="s">
        <v>393</v>
      </c>
      <c r="B127" s="82" t="s">
        <v>394</v>
      </c>
    </row>
    <row r="128" spans="1:2">
      <c r="A128" s="82" t="s">
        <v>395</v>
      </c>
      <c r="B128" s="82" t="s">
        <v>396</v>
      </c>
    </row>
    <row r="129" spans="1:2">
      <c r="A129" s="82" t="s">
        <v>397</v>
      </c>
      <c r="B129" s="82" t="s">
        <v>398</v>
      </c>
    </row>
    <row r="130" spans="1:2">
      <c r="A130" s="82" t="s">
        <v>399</v>
      </c>
      <c r="B130" s="82" t="s">
        <v>400</v>
      </c>
    </row>
    <row r="131" spans="1:2">
      <c r="A131" s="82" t="s">
        <v>401</v>
      </c>
      <c r="B131" s="82" t="s">
        <v>402</v>
      </c>
    </row>
    <row r="132" spans="1:2">
      <c r="A132" s="82" t="s">
        <v>403</v>
      </c>
      <c r="B132" s="82" t="s">
        <v>404</v>
      </c>
    </row>
    <row r="133" spans="1:2">
      <c r="A133" s="82" t="s">
        <v>405</v>
      </c>
      <c r="B133" s="82" t="s">
        <v>406</v>
      </c>
    </row>
    <row r="134" spans="1:2">
      <c r="A134" s="82" t="s">
        <v>407</v>
      </c>
      <c r="B134" s="82" t="s">
        <v>408</v>
      </c>
    </row>
    <row r="135" spans="1:2">
      <c r="A135" s="82" t="s">
        <v>409</v>
      </c>
      <c r="B135" s="82" t="s">
        <v>410</v>
      </c>
    </row>
    <row r="136" spans="1:2">
      <c r="A136" s="82" t="s">
        <v>411</v>
      </c>
      <c r="B136" s="82" t="s">
        <v>412</v>
      </c>
    </row>
    <row r="137" spans="1:2">
      <c r="A137" s="82" t="s">
        <v>413</v>
      </c>
      <c r="B137" s="82" t="s">
        <v>414</v>
      </c>
    </row>
    <row r="138" spans="1:2">
      <c r="A138" s="82" t="s">
        <v>415</v>
      </c>
      <c r="B138" s="82" t="s">
        <v>416</v>
      </c>
    </row>
    <row r="139" spans="1:2">
      <c r="A139" s="82" t="s">
        <v>417</v>
      </c>
      <c r="B139" s="82" t="s">
        <v>418</v>
      </c>
    </row>
    <row r="140" spans="1:2">
      <c r="A140" s="82" t="s">
        <v>419</v>
      </c>
      <c r="B140" s="82" t="s">
        <v>420</v>
      </c>
    </row>
    <row r="141" spans="1:2">
      <c r="A141" s="82" t="s">
        <v>421</v>
      </c>
      <c r="B141" s="82" t="s">
        <v>422</v>
      </c>
    </row>
    <row r="142" spans="1:2">
      <c r="A142" s="82" t="s">
        <v>423</v>
      </c>
      <c r="B142" s="82" t="s">
        <v>424</v>
      </c>
    </row>
    <row r="143" spans="1:2">
      <c r="A143" s="82" t="s">
        <v>425</v>
      </c>
      <c r="B143" s="82" t="s">
        <v>426</v>
      </c>
    </row>
    <row r="144" spans="1:2">
      <c r="A144" s="82" t="s">
        <v>427</v>
      </c>
      <c r="B144" s="82" t="s">
        <v>428</v>
      </c>
    </row>
    <row r="145" spans="1:2">
      <c r="A145" s="82" t="s">
        <v>429</v>
      </c>
      <c r="B145" s="82" t="s">
        <v>430</v>
      </c>
    </row>
    <row r="146" spans="1:2">
      <c r="A146" s="82" t="s">
        <v>431</v>
      </c>
      <c r="B146" s="82" t="s">
        <v>432</v>
      </c>
    </row>
    <row r="147" spans="1:2">
      <c r="A147" s="82" t="s">
        <v>433</v>
      </c>
      <c r="B147" s="82" t="s">
        <v>434</v>
      </c>
    </row>
    <row r="148" spans="1:2">
      <c r="A148" s="82" t="s">
        <v>435</v>
      </c>
      <c r="B148" s="82" t="s">
        <v>436</v>
      </c>
    </row>
    <row r="149" spans="1:2">
      <c r="A149" s="82" t="s">
        <v>437</v>
      </c>
      <c r="B149" s="82" t="s">
        <v>438</v>
      </c>
    </row>
    <row r="150" spans="1:2">
      <c r="A150" s="82" t="s">
        <v>439</v>
      </c>
      <c r="B150" s="82" t="s">
        <v>440</v>
      </c>
    </row>
    <row r="151" spans="1:2">
      <c r="A151" s="82" t="s">
        <v>441</v>
      </c>
      <c r="B151" s="82" t="s">
        <v>442</v>
      </c>
    </row>
    <row r="152" spans="1:2">
      <c r="A152" s="82" t="s">
        <v>443</v>
      </c>
      <c r="B152" s="82" t="s">
        <v>444</v>
      </c>
    </row>
    <row r="153" spans="1:2">
      <c r="A153" s="82" t="s">
        <v>445</v>
      </c>
      <c r="B153" s="82" t="s">
        <v>446</v>
      </c>
    </row>
    <row r="154" spans="1:2">
      <c r="A154" s="82" t="s">
        <v>447</v>
      </c>
      <c r="B154" s="82" t="s">
        <v>448</v>
      </c>
    </row>
    <row r="155" spans="1:2">
      <c r="A155" s="82" t="s">
        <v>449</v>
      </c>
      <c r="B155" s="82" t="s">
        <v>450</v>
      </c>
    </row>
    <row r="156" spans="1:2">
      <c r="A156" s="82" t="s">
        <v>451</v>
      </c>
      <c r="B156" s="82" t="s">
        <v>452</v>
      </c>
    </row>
    <row r="157" spans="1:2">
      <c r="A157" s="82" t="s">
        <v>453</v>
      </c>
      <c r="B157" s="82" t="s">
        <v>454</v>
      </c>
    </row>
    <row r="158" spans="1:2">
      <c r="A158" s="82" t="s">
        <v>455</v>
      </c>
      <c r="B158" s="82" t="s">
        <v>456</v>
      </c>
    </row>
    <row r="159" spans="1:2">
      <c r="A159" s="82" t="s">
        <v>457</v>
      </c>
      <c r="B159" s="82" t="s">
        <v>458</v>
      </c>
    </row>
    <row r="160" spans="1:2">
      <c r="A160" s="82" t="s">
        <v>459</v>
      </c>
      <c r="B160" s="82" t="s">
        <v>460</v>
      </c>
    </row>
    <row r="161" spans="1:2">
      <c r="A161" s="82" t="s">
        <v>461</v>
      </c>
      <c r="B161" s="82" t="s">
        <v>462</v>
      </c>
    </row>
    <row r="162" spans="1:2">
      <c r="A162" s="82" t="s">
        <v>463</v>
      </c>
      <c r="B162" s="82" t="s">
        <v>464</v>
      </c>
    </row>
    <row r="163" spans="1:2">
      <c r="A163" s="82" t="s">
        <v>465</v>
      </c>
      <c r="B163" s="82" t="s">
        <v>466</v>
      </c>
    </row>
    <row r="164" spans="1:2">
      <c r="A164" s="82" t="s">
        <v>467</v>
      </c>
      <c r="B164" s="82" t="s">
        <v>468</v>
      </c>
    </row>
    <row r="165" spans="1:2">
      <c r="A165" s="82" t="s">
        <v>469</v>
      </c>
      <c r="B165" s="82" t="s">
        <v>470</v>
      </c>
    </row>
    <row r="166" spans="1:2">
      <c r="A166" s="82" t="s">
        <v>471</v>
      </c>
      <c r="B166" s="82" t="s">
        <v>472</v>
      </c>
    </row>
    <row r="167" spans="1:2">
      <c r="A167" s="82" t="s">
        <v>473</v>
      </c>
      <c r="B167" s="82" t="s">
        <v>474</v>
      </c>
    </row>
    <row r="168" spans="1:2">
      <c r="A168" s="82" t="s">
        <v>475</v>
      </c>
      <c r="B168" s="82" t="s">
        <v>476</v>
      </c>
    </row>
    <row r="169" spans="1:2">
      <c r="A169" s="82" t="s">
        <v>477</v>
      </c>
      <c r="B169" s="82" t="s">
        <v>478</v>
      </c>
    </row>
    <row r="170" spans="1:2">
      <c r="A170" s="82" t="s">
        <v>479</v>
      </c>
      <c r="B170" s="82" t="s">
        <v>480</v>
      </c>
    </row>
    <row r="171" spans="1:2">
      <c r="A171" s="82" t="s">
        <v>481</v>
      </c>
      <c r="B171" s="82" t="s">
        <v>482</v>
      </c>
    </row>
    <row r="172" spans="1:2">
      <c r="A172" s="82" t="s">
        <v>483</v>
      </c>
      <c r="B172" s="82" t="s">
        <v>484</v>
      </c>
    </row>
    <row r="173" spans="1:2">
      <c r="A173" s="82" t="s">
        <v>485</v>
      </c>
      <c r="B173" s="82" t="s">
        <v>486</v>
      </c>
    </row>
    <row r="174" spans="1:2">
      <c r="A174" s="82" t="s">
        <v>487</v>
      </c>
      <c r="B174" s="82" t="s">
        <v>488</v>
      </c>
    </row>
    <row r="175" spans="1:2">
      <c r="A175" s="82" t="s">
        <v>489</v>
      </c>
      <c r="B175" s="82" t="s">
        <v>490</v>
      </c>
    </row>
    <row r="176" spans="1:2">
      <c r="A176" s="82" t="s">
        <v>491</v>
      </c>
      <c r="B176" s="82" t="s">
        <v>492</v>
      </c>
    </row>
    <row r="177" spans="1:2" ht="30">
      <c r="A177" s="82" t="s">
        <v>493</v>
      </c>
      <c r="B177" s="82" t="s">
        <v>494</v>
      </c>
    </row>
    <row r="178" spans="1:2">
      <c r="A178" s="82" t="s">
        <v>495</v>
      </c>
      <c r="B178" s="82" t="s">
        <v>496</v>
      </c>
    </row>
    <row r="179" spans="1:2">
      <c r="A179" s="82" t="s">
        <v>497</v>
      </c>
      <c r="B179" s="82" t="s">
        <v>498</v>
      </c>
    </row>
    <row r="180" spans="1:2">
      <c r="A180" s="82" t="s">
        <v>499</v>
      </c>
      <c r="B180" s="82" t="s">
        <v>500</v>
      </c>
    </row>
    <row r="181" spans="1:2">
      <c r="A181" s="82" t="s">
        <v>501</v>
      </c>
      <c r="B181" s="82" t="s">
        <v>502</v>
      </c>
    </row>
    <row r="182" spans="1:2">
      <c r="A182" s="82" t="s">
        <v>503</v>
      </c>
      <c r="B182" s="82" t="s">
        <v>504</v>
      </c>
    </row>
    <row r="183" spans="1:2">
      <c r="A183" s="82" t="s">
        <v>505</v>
      </c>
      <c r="B183" s="82" t="s">
        <v>506</v>
      </c>
    </row>
    <row r="184" spans="1:2">
      <c r="A184" s="82" t="s">
        <v>507</v>
      </c>
      <c r="B184" s="82" t="s">
        <v>508</v>
      </c>
    </row>
    <row r="185" spans="1:2">
      <c r="A185" s="82" t="s">
        <v>509</v>
      </c>
      <c r="B185" s="82" t="s">
        <v>510</v>
      </c>
    </row>
    <row r="186" spans="1:2">
      <c r="A186" s="82" t="s">
        <v>511</v>
      </c>
      <c r="B186" s="82" t="s">
        <v>512</v>
      </c>
    </row>
    <row r="187" spans="1:2">
      <c r="A187" s="82" t="s">
        <v>513</v>
      </c>
      <c r="B187" s="82" t="s">
        <v>514</v>
      </c>
    </row>
    <row r="188" spans="1:2">
      <c r="A188" s="82" t="s">
        <v>515</v>
      </c>
      <c r="B188" s="82" t="s">
        <v>516</v>
      </c>
    </row>
    <row r="189" spans="1:2">
      <c r="A189" s="82" t="s">
        <v>517</v>
      </c>
      <c r="B189" s="82" t="s">
        <v>518</v>
      </c>
    </row>
    <row r="190" spans="1:2">
      <c r="A190" s="82" t="s">
        <v>519</v>
      </c>
      <c r="B190" s="82" t="s">
        <v>520</v>
      </c>
    </row>
    <row r="191" spans="1:2">
      <c r="A191" s="82" t="s">
        <v>521</v>
      </c>
      <c r="B191" s="82" t="s">
        <v>522</v>
      </c>
    </row>
    <row r="192" spans="1:2">
      <c r="A192" s="82" t="s">
        <v>523</v>
      </c>
      <c r="B192" s="82" t="s">
        <v>524</v>
      </c>
    </row>
    <row r="193" spans="1:2">
      <c r="A193" s="82" t="s">
        <v>525</v>
      </c>
      <c r="B193" s="82" t="s">
        <v>526</v>
      </c>
    </row>
    <row r="194" spans="1:2">
      <c r="A194" s="82" t="s">
        <v>527</v>
      </c>
      <c r="B194" s="82" t="s">
        <v>528</v>
      </c>
    </row>
    <row r="195" spans="1:2">
      <c r="A195" s="82" t="s">
        <v>529</v>
      </c>
      <c r="B195" s="82" t="s">
        <v>530</v>
      </c>
    </row>
    <row r="196" spans="1:2">
      <c r="A196" s="82" t="s">
        <v>531</v>
      </c>
      <c r="B196" s="82" t="s">
        <v>532</v>
      </c>
    </row>
    <row r="197" spans="1:2">
      <c r="A197" s="82" t="s">
        <v>533</v>
      </c>
      <c r="B197" s="82" t="s">
        <v>534</v>
      </c>
    </row>
    <row r="198" spans="1:2">
      <c r="A198" s="82" t="s">
        <v>535</v>
      </c>
      <c r="B198" s="82" t="s">
        <v>536</v>
      </c>
    </row>
    <row r="199" spans="1:2">
      <c r="A199" s="82" t="s">
        <v>537</v>
      </c>
      <c r="B199" s="82" t="s">
        <v>538</v>
      </c>
    </row>
    <row r="200" spans="1:2">
      <c r="A200" s="82" t="s">
        <v>539</v>
      </c>
      <c r="B200" s="82" t="s">
        <v>540</v>
      </c>
    </row>
    <row r="201" spans="1:2">
      <c r="A201" s="82" t="s">
        <v>541</v>
      </c>
      <c r="B201" s="82" t="s">
        <v>542</v>
      </c>
    </row>
    <row r="202" spans="1:2">
      <c r="A202" s="82" t="s">
        <v>543</v>
      </c>
      <c r="B202" s="82" t="s">
        <v>544</v>
      </c>
    </row>
    <row r="203" spans="1:2" ht="30">
      <c r="A203" s="82" t="s">
        <v>545</v>
      </c>
      <c r="B203" s="82" t="s">
        <v>546</v>
      </c>
    </row>
    <row r="204" spans="1:2">
      <c r="A204" s="82" t="s">
        <v>547</v>
      </c>
      <c r="B204" s="82" t="s">
        <v>548</v>
      </c>
    </row>
    <row r="205" spans="1:2">
      <c r="A205" s="82" t="s">
        <v>549</v>
      </c>
      <c r="B205" s="82" t="s">
        <v>550</v>
      </c>
    </row>
    <row r="206" spans="1:2">
      <c r="A206" s="82" t="s">
        <v>551</v>
      </c>
      <c r="B206" s="82" t="s">
        <v>552</v>
      </c>
    </row>
    <row r="207" spans="1:2">
      <c r="A207" s="82" t="s">
        <v>553</v>
      </c>
      <c r="B207" s="82" t="s">
        <v>554</v>
      </c>
    </row>
    <row r="208" spans="1:2">
      <c r="A208" s="82" t="s">
        <v>555</v>
      </c>
      <c r="B208" s="82" t="s">
        <v>556</v>
      </c>
    </row>
    <row r="209" spans="1:2" ht="30">
      <c r="A209" s="82" t="s">
        <v>557</v>
      </c>
      <c r="B209" s="82" t="s">
        <v>558</v>
      </c>
    </row>
    <row r="210" spans="1:2">
      <c r="A210" s="82" t="s">
        <v>559</v>
      </c>
      <c r="B210" s="82" t="s">
        <v>560</v>
      </c>
    </row>
    <row r="211" spans="1:2" ht="30">
      <c r="A211" s="82" t="s">
        <v>561</v>
      </c>
      <c r="B211" s="82" t="s">
        <v>562</v>
      </c>
    </row>
    <row r="212" spans="1:2" ht="30">
      <c r="A212" s="82" t="s">
        <v>563</v>
      </c>
      <c r="B212" s="82" t="s">
        <v>564</v>
      </c>
    </row>
    <row r="213" spans="1:2">
      <c r="A213" s="82" t="s">
        <v>565</v>
      </c>
      <c r="B213" s="82" t="s">
        <v>566</v>
      </c>
    </row>
    <row r="214" spans="1:2">
      <c r="A214" s="82" t="s">
        <v>567</v>
      </c>
      <c r="B214" s="82" t="s">
        <v>568</v>
      </c>
    </row>
    <row r="215" spans="1:2">
      <c r="A215" s="82" t="s">
        <v>569</v>
      </c>
      <c r="B215" s="82" t="s">
        <v>570</v>
      </c>
    </row>
    <row r="216" spans="1:2" ht="30">
      <c r="A216" s="82" t="s">
        <v>571</v>
      </c>
      <c r="B216" s="82" t="s">
        <v>572</v>
      </c>
    </row>
    <row r="217" spans="1:2" ht="30">
      <c r="A217" s="82" t="s">
        <v>573</v>
      </c>
      <c r="B217" s="82" t="s">
        <v>574</v>
      </c>
    </row>
    <row r="218" spans="1:2" ht="30">
      <c r="A218" s="82" t="s">
        <v>575</v>
      </c>
      <c r="B218" s="82" t="s">
        <v>576</v>
      </c>
    </row>
    <row r="219" spans="1:2">
      <c r="A219" s="82" t="s">
        <v>577</v>
      </c>
      <c r="B219" s="82" t="s">
        <v>578</v>
      </c>
    </row>
    <row r="220" spans="1:2">
      <c r="A220" s="82" t="s">
        <v>579</v>
      </c>
      <c r="B220" s="82" t="s">
        <v>580</v>
      </c>
    </row>
    <row r="221" spans="1:2">
      <c r="A221" s="82" t="s">
        <v>581</v>
      </c>
      <c r="B221" s="82" t="s">
        <v>582</v>
      </c>
    </row>
    <row r="222" spans="1:2">
      <c r="A222" s="82" t="s">
        <v>583</v>
      </c>
      <c r="B222" s="82" t="s">
        <v>584</v>
      </c>
    </row>
    <row r="223" spans="1:2">
      <c r="A223" s="82" t="s">
        <v>585</v>
      </c>
      <c r="B223" s="82" t="s">
        <v>586</v>
      </c>
    </row>
    <row r="224" spans="1:2">
      <c r="A224" s="82" t="s">
        <v>587</v>
      </c>
      <c r="B224" s="82" t="s">
        <v>588</v>
      </c>
    </row>
    <row r="225" spans="1:2">
      <c r="A225" s="82" t="s">
        <v>589</v>
      </c>
      <c r="B225" s="82" t="s">
        <v>590</v>
      </c>
    </row>
    <row r="226" spans="1:2">
      <c r="A226" s="82" t="s">
        <v>591</v>
      </c>
      <c r="B226" s="82" t="s">
        <v>592</v>
      </c>
    </row>
    <row r="227" spans="1:2">
      <c r="A227" s="82" t="s">
        <v>593</v>
      </c>
      <c r="B227" s="82" t="s">
        <v>594</v>
      </c>
    </row>
    <row r="228" spans="1:2">
      <c r="A228" s="82" t="s">
        <v>595</v>
      </c>
      <c r="B228" s="82" t="s">
        <v>596</v>
      </c>
    </row>
    <row r="229" spans="1:2">
      <c r="A229" s="82" t="s">
        <v>597</v>
      </c>
      <c r="B229" s="82" t="s">
        <v>598</v>
      </c>
    </row>
    <row r="230" spans="1:2">
      <c r="A230" s="82" t="s">
        <v>599</v>
      </c>
      <c r="B230" s="82" t="s">
        <v>600</v>
      </c>
    </row>
    <row r="231" spans="1:2">
      <c r="A231" s="82" t="s">
        <v>601</v>
      </c>
      <c r="B231" s="82" t="s">
        <v>602</v>
      </c>
    </row>
    <row r="232" spans="1:2">
      <c r="A232" s="82" t="s">
        <v>603</v>
      </c>
      <c r="B232" s="82" t="s">
        <v>604</v>
      </c>
    </row>
    <row r="233" spans="1:2" ht="30">
      <c r="A233" s="82" t="s">
        <v>605</v>
      </c>
      <c r="B233" s="82" t="s">
        <v>606</v>
      </c>
    </row>
    <row r="234" spans="1:2">
      <c r="A234" s="82" t="s">
        <v>607</v>
      </c>
      <c r="B234" s="82" t="s">
        <v>608</v>
      </c>
    </row>
    <row r="235" spans="1:2">
      <c r="A235" s="82" t="s">
        <v>609</v>
      </c>
      <c r="B235" s="82" t="s">
        <v>610</v>
      </c>
    </row>
    <row r="236" spans="1:2">
      <c r="A236" s="82" t="s">
        <v>611</v>
      </c>
      <c r="B236" s="82" t="s">
        <v>612</v>
      </c>
    </row>
    <row r="237" spans="1:2">
      <c r="A237" s="82" t="s">
        <v>613</v>
      </c>
      <c r="B237" s="82" t="s">
        <v>614</v>
      </c>
    </row>
    <row r="238" spans="1:2">
      <c r="A238" s="82" t="s">
        <v>615</v>
      </c>
      <c r="B238" s="82" t="s">
        <v>616</v>
      </c>
    </row>
    <row r="239" spans="1:2">
      <c r="A239" s="82" t="s">
        <v>617</v>
      </c>
      <c r="B239" s="82" t="s">
        <v>618</v>
      </c>
    </row>
    <row r="240" spans="1:2">
      <c r="A240" s="82" t="s">
        <v>619</v>
      </c>
      <c r="B240" s="82" t="s">
        <v>620</v>
      </c>
    </row>
    <row r="241" spans="1:2">
      <c r="A241" s="82" t="s">
        <v>621</v>
      </c>
      <c r="B241" s="82" t="s">
        <v>622</v>
      </c>
    </row>
    <row r="242" spans="1:2">
      <c r="A242" s="82" t="s">
        <v>623</v>
      </c>
      <c r="B242" s="82" t="s">
        <v>624</v>
      </c>
    </row>
    <row r="243" spans="1:2">
      <c r="A243" s="82" t="s">
        <v>625</v>
      </c>
      <c r="B243" s="82" t="s">
        <v>626</v>
      </c>
    </row>
    <row r="244" spans="1:2">
      <c r="A244" s="82" t="s">
        <v>627</v>
      </c>
      <c r="B244" s="82" t="s">
        <v>628</v>
      </c>
    </row>
    <row r="245" spans="1:2">
      <c r="A245" s="82" t="s">
        <v>629</v>
      </c>
      <c r="B245" s="82" t="s">
        <v>630</v>
      </c>
    </row>
    <row r="246" spans="1:2">
      <c r="A246" s="82" t="s">
        <v>631</v>
      </c>
      <c r="B246" s="82" t="s">
        <v>632</v>
      </c>
    </row>
    <row r="247" spans="1:2">
      <c r="A247" s="82" t="s">
        <v>633</v>
      </c>
      <c r="B247" s="82" t="s">
        <v>634</v>
      </c>
    </row>
    <row r="248" spans="1:2">
      <c r="A248" s="82" t="s">
        <v>635</v>
      </c>
      <c r="B248" s="82" t="s">
        <v>636</v>
      </c>
    </row>
    <row r="249" spans="1:2">
      <c r="A249" s="82" t="s">
        <v>637</v>
      </c>
      <c r="B249" s="82" t="s">
        <v>638</v>
      </c>
    </row>
    <row r="250" spans="1:2">
      <c r="A250" s="82" t="s">
        <v>639</v>
      </c>
      <c r="B250" s="82" t="s">
        <v>640</v>
      </c>
    </row>
    <row r="251" spans="1:2">
      <c r="A251" s="82" t="s">
        <v>641</v>
      </c>
      <c r="B251" s="82" t="s">
        <v>642</v>
      </c>
    </row>
    <row r="252" spans="1:2">
      <c r="A252" s="82" t="s">
        <v>643</v>
      </c>
      <c r="B252" s="82" t="s">
        <v>644</v>
      </c>
    </row>
    <row r="253" spans="1:2">
      <c r="A253" s="82" t="s">
        <v>645</v>
      </c>
      <c r="B253" s="82" t="s">
        <v>646</v>
      </c>
    </row>
    <row r="254" spans="1:2">
      <c r="A254" s="82" t="s">
        <v>647</v>
      </c>
      <c r="B254" s="82" t="s">
        <v>648</v>
      </c>
    </row>
    <row r="255" spans="1:2">
      <c r="A255" s="82" t="s">
        <v>649</v>
      </c>
      <c r="B255" s="82" t="s">
        <v>650</v>
      </c>
    </row>
    <row r="256" spans="1:2">
      <c r="A256" s="82" t="s">
        <v>651</v>
      </c>
      <c r="B256" s="82" t="s">
        <v>652</v>
      </c>
    </row>
    <row r="257" spans="1:2">
      <c r="A257" s="82" t="s">
        <v>653</v>
      </c>
      <c r="B257" s="82" t="s">
        <v>654</v>
      </c>
    </row>
    <row r="258" spans="1:2">
      <c r="A258" s="82" t="s">
        <v>655</v>
      </c>
      <c r="B258" s="82" t="s">
        <v>656</v>
      </c>
    </row>
    <row r="259" spans="1:2">
      <c r="A259" s="82" t="s">
        <v>657</v>
      </c>
      <c r="B259" s="82" t="s">
        <v>658</v>
      </c>
    </row>
    <row r="260" spans="1:2">
      <c r="A260" s="82" t="s">
        <v>659</v>
      </c>
      <c r="B260" s="82" t="s">
        <v>660</v>
      </c>
    </row>
    <row r="261" spans="1:2">
      <c r="A261" s="82" t="s">
        <v>661</v>
      </c>
      <c r="B261" s="82" t="s">
        <v>662</v>
      </c>
    </row>
    <row r="262" spans="1:2">
      <c r="A262" s="82" t="s">
        <v>663</v>
      </c>
      <c r="B262" s="82" t="s">
        <v>664</v>
      </c>
    </row>
    <row r="263" spans="1:2" ht="30">
      <c r="A263" s="82" t="s">
        <v>665</v>
      </c>
      <c r="B263" s="82" t="s">
        <v>666</v>
      </c>
    </row>
    <row r="264" spans="1:2" ht="30">
      <c r="A264" s="82" t="s">
        <v>667</v>
      </c>
      <c r="B264" s="82" t="s">
        <v>668</v>
      </c>
    </row>
    <row r="265" spans="1:2" ht="30">
      <c r="A265" s="82" t="s">
        <v>669</v>
      </c>
      <c r="B265" s="82" t="s">
        <v>670</v>
      </c>
    </row>
    <row r="266" spans="1:2" ht="30">
      <c r="A266" s="82" t="s">
        <v>671</v>
      </c>
      <c r="B266" s="82" t="s">
        <v>672</v>
      </c>
    </row>
    <row r="267" spans="1:2">
      <c r="A267" s="82" t="s">
        <v>673</v>
      </c>
      <c r="B267" s="82" t="s">
        <v>674</v>
      </c>
    </row>
    <row r="268" spans="1:2">
      <c r="A268" s="82" t="s">
        <v>675</v>
      </c>
      <c r="B268" s="82" t="s">
        <v>676</v>
      </c>
    </row>
    <row r="269" spans="1:2" ht="30">
      <c r="A269" s="82" t="s">
        <v>677</v>
      </c>
      <c r="B269" s="82" t="s">
        <v>678</v>
      </c>
    </row>
    <row r="270" spans="1:2" ht="30">
      <c r="A270" s="82" t="s">
        <v>679</v>
      </c>
      <c r="B270" s="82" t="s">
        <v>680</v>
      </c>
    </row>
    <row r="271" spans="1:2">
      <c r="A271" s="82" t="s">
        <v>681</v>
      </c>
      <c r="B271" s="82" t="s">
        <v>682</v>
      </c>
    </row>
    <row r="272" spans="1:2" ht="30">
      <c r="A272" s="82" t="s">
        <v>683</v>
      </c>
      <c r="B272" s="82" t="s">
        <v>684</v>
      </c>
    </row>
    <row r="273" spans="1:2">
      <c r="A273" s="82" t="s">
        <v>685</v>
      </c>
      <c r="B273" s="82" t="s">
        <v>686</v>
      </c>
    </row>
    <row r="274" spans="1:2">
      <c r="A274" s="82" t="s">
        <v>687</v>
      </c>
      <c r="B274" s="82" t="s">
        <v>688</v>
      </c>
    </row>
    <row r="275" spans="1:2">
      <c r="A275" s="82" t="s">
        <v>689</v>
      </c>
      <c r="B275" s="82" t="s">
        <v>690</v>
      </c>
    </row>
    <row r="276" spans="1:2">
      <c r="A276" s="82" t="s">
        <v>691</v>
      </c>
      <c r="B276" s="82" t="s">
        <v>692</v>
      </c>
    </row>
    <row r="277" spans="1:2">
      <c r="A277" s="82" t="s">
        <v>693</v>
      </c>
      <c r="B277" s="82" t="s">
        <v>694</v>
      </c>
    </row>
    <row r="278" spans="1:2">
      <c r="A278" s="82" t="s">
        <v>695</v>
      </c>
      <c r="B278" s="82" t="s">
        <v>696</v>
      </c>
    </row>
    <row r="279" spans="1:2">
      <c r="A279" s="82" t="s">
        <v>697</v>
      </c>
      <c r="B279" s="82" t="s">
        <v>698</v>
      </c>
    </row>
    <row r="280" spans="1:2">
      <c r="A280" s="82" t="s">
        <v>699</v>
      </c>
      <c r="B280" s="82" t="s">
        <v>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B2:L53"/>
  <sheetViews>
    <sheetView showGridLines="0" zoomScale="90" zoomScaleNormal="90" zoomScalePageLayoutView="70" workbookViewId="0">
      <selection activeCell="L35" sqref="L35"/>
    </sheetView>
  </sheetViews>
  <sheetFormatPr defaultColWidth="9.140625" defaultRowHeight="12"/>
  <cols>
    <col min="1" max="1" width="9.140625" style="4"/>
    <col min="2" max="2" width="30" style="4" customWidth="1"/>
    <col min="3" max="3" width="11" style="4" customWidth="1"/>
    <col min="4" max="4" width="18.42578125" style="4" customWidth="1"/>
    <col min="5" max="6" width="16.42578125" style="4" customWidth="1"/>
    <col min="7" max="7" width="19.42578125" style="4" customWidth="1"/>
    <col min="8" max="8" width="20" style="4" customWidth="1"/>
    <col min="9" max="9" width="17" style="4" customWidth="1"/>
    <col min="10" max="13" width="15.140625" style="4" customWidth="1"/>
    <col min="14" max="16384" width="9.140625" style="4"/>
  </cols>
  <sheetData>
    <row r="2" spans="2:12" ht="23.25">
      <c r="B2" s="191" t="s">
        <v>706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4" spans="2:12" ht="17.25">
      <c r="B4" s="45" t="s">
        <v>113</v>
      </c>
      <c r="C4" s="3"/>
      <c r="D4" s="3"/>
      <c r="E4" s="3"/>
      <c r="F4" s="3"/>
      <c r="G4" s="3"/>
    </row>
    <row r="5" spans="2:12" ht="15">
      <c r="B5" s="5"/>
      <c r="C5" s="3"/>
      <c r="D5" s="3"/>
      <c r="E5" s="3"/>
      <c r="F5" s="3"/>
      <c r="G5" s="3"/>
    </row>
    <row r="6" spans="2:12" ht="15.75" thickBot="1">
      <c r="B6" s="196" t="s">
        <v>114</v>
      </c>
      <c r="C6" s="196"/>
      <c r="D6" s="196"/>
      <c r="E6" s="196"/>
      <c r="F6" s="196"/>
      <c r="G6" s="196"/>
      <c r="H6" s="19"/>
      <c r="I6" s="19"/>
      <c r="J6" s="19"/>
      <c r="K6" s="19"/>
      <c r="L6" s="19"/>
    </row>
    <row r="7" spans="2:12" ht="45.75" customHeight="1" thickBot="1">
      <c r="B7" s="25" t="s">
        <v>0</v>
      </c>
      <c r="C7" s="27" t="s">
        <v>1</v>
      </c>
      <c r="D7" s="25" t="s">
        <v>32</v>
      </c>
      <c r="E7" s="19"/>
      <c r="F7" s="19"/>
      <c r="G7" s="19"/>
      <c r="H7" s="19"/>
      <c r="I7" s="19"/>
      <c r="J7" s="19"/>
      <c r="K7" s="19"/>
      <c r="L7" s="19"/>
    </row>
    <row r="8" spans="2:12" ht="18" customHeight="1" thickBot="1">
      <c r="B8" s="35" t="s">
        <v>2</v>
      </c>
      <c r="C8" s="36"/>
      <c r="D8" s="36"/>
      <c r="E8" s="37"/>
      <c r="F8" s="19"/>
      <c r="G8" s="19"/>
      <c r="H8" s="19"/>
      <c r="I8" s="19"/>
      <c r="J8" s="19"/>
      <c r="K8" s="19"/>
      <c r="L8" s="19"/>
    </row>
    <row r="9" spans="2:12" ht="18" customHeight="1" thickBot="1">
      <c r="B9" s="38" t="s">
        <v>3</v>
      </c>
      <c r="C9" s="36"/>
      <c r="D9" s="36"/>
      <c r="E9" s="37"/>
      <c r="F9" s="19"/>
      <c r="G9" s="19"/>
      <c r="H9" s="19"/>
      <c r="I9" s="19"/>
      <c r="J9" s="19"/>
      <c r="K9" s="19"/>
      <c r="L9" s="19"/>
    </row>
    <row r="10" spans="2:12" ht="18" customHeight="1" thickBot="1">
      <c r="B10" s="38" t="s">
        <v>7</v>
      </c>
      <c r="C10" s="36"/>
      <c r="D10" s="36"/>
      <c r="E10" s="37"/>
      <c r="F10" s="19"/>
      <c r="G10" s="19"/>
      <c r="H10" s="19"/>
      <c r="I10" s="19"/>
      <c r="J10" s="19"/>
      <c r="K10" s="19"/>
      <c r="L10" s="19"/>
    </row>
    <row r="11" spans="2:12" ht="18" customHeight="1" thickBot="1">
      <c r="B11" s="35" t="s">
        <v>5</v>
      </c>
      <c r="C11" s="36"/>
      <c r="D11" s="36"/>
      <c r="E11" s="37"/>
      <c r="F11" s="19"/>
      <c r="G11" s="19"/>
      <c r="H11" s="19"/>
      <c r="I11" s="19"/>
      <c r="J11" s="19"/>
      <c r="K11" s="19"/>
      <c r="L11" s="19"/>
    </row>
    <row r="12" spans="2:12" ht="18" customHeight="1" thickBot="1">
      <c r="B12" s="38" t="s">
        <v>6</v>
      </c>
      <c r="C12" s="36"/>
      <c r="D12" s="36"/>
      <c r="E12" s="37"/>
      <c r="F12" s="19"/>
      <c r="G12" s="19"/>
      <c r="H12" s="19"/>
      <c r="I12" s="19"/>
      <c r="J12" s="19"/>
      <c r="K12" s="19"/>
      <c r="L12" s="19"/>
    </row>
    <row r="13" spans="2:12" ht="18" customHeight="1" thickBot="1">
      <c r="B13" s="38" t="s">
        <v>10</v>
      </c>
      <c r="C13" s="36"/>
      <c r="D13" s="36"/>
      <c r="E13" s="37"/>
      <c r="F13" s="19"/>
      <c r="G13" s="19"/>
      <c r="H13" s="19"/>
      <c r="I13" s="19"/>
      <c r="J13" s="19"/>
      <c r="K13" s="19"/>
      <c r="L13" s="19"/>
    </row>
    <row r="14" spans="2:12" ht="24" customHeight="1" thickBot="1">
      <c r="B14" s="39" t="s">
        <v>22</v>
      </c>
      <c r="C14" s="94">
        <f>SUM(C8:C13)</f>
        <v>0</v>
      </c>
      <c r="D14" s="94">
        <f t="shared" ref="D14" si="0">SUM(D8:D13)</f>
        <v>0</v>
      </c>
      <c r="E14" s="37"/>
      <c r="F14" s="19"/>
      <c r="G14" s="19"/>
      <c r="H14" s="19"/>
      <c r="I14" s="19"/>
      <c r="J14" s="19"/>
      <c r="K14" s="19"/>
      <c r="L14" s="19"/>
    </row>
    <row r="15" spans="2:12" ht="15.75" thickBo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2:12" ht="15.75" thickBot="1">
      <c r="B16" s="3" t="s">
        <v>115</v>
      </c>
      <c r="C16" s="19"/>
      <c r="D16" s="19"/>
      <c r="E16" s="95" t="e">
        <f>+C18/C19</f>
        <v>#DIV/0!</v>
      </c>
      <c r="F16" s="19"/>
      <c r="G16" s="19"/>
      <c r="H16" s="19"/>
      <c r="I16" s="19"/>
      <c r="J16" s="19"/>
      <c r="K16" s="19"/>
      <c r="L16" s="19"/>
    </row>
    <row r="17" spans="2:12" ht="15.75" thickBot="1">
      <c r="B17" s="3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2:12" ht="15.75" thickBot="1">
      <c r="B18" s="40" t="s">
        <v>11</v>
      </c>
      <c r="C18" s="95">
        <f>+C40</f>
        <v>0</v>
      </c>
      <c r="D18" s="19"/>
      <c r="E18" s="19"/>
      <c r="F18" s="19"/>
      <c r="G18" s="19"/>
      <c r="H18" s="19"/>
      <c r="I18" s="19"/>
      <c r="J18" s="19"/>
      <c r="K18" s="19"/>
      <c r="L18" s="19"/>
    </row>
    <row r="19" spans="2:12" ht="15.75" thickBot="1">
      <c r="B19" s="40" t="s">
        <v>12</v>
      </c>
      <c r="C19" s="95">
        <f>+C14</f>
        <v>0</v>
      </c>
      <c r="D19" s="19"/>
      <c r="E19" s="19"/>
      <c r="F19" s="19"/>
      <c r="G19" s="19"/>
      <c r="H19" s="19"/>
      <c r="I19" s="19"/>
      <c r="J19" s="19"/>
      <c r="K19" s="19"/>
      <c r="L19" s="19"/>
    </row>
    <row r="20" spans="2:12" ht="1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2:12" ht="12" customHeight="1">
      <c r="B21" s="5" t="s">
        <v>116</v>
      </c>
      <c r="C21" s="3"/>
      <c r="D21" s="3"/>
      <c r="E21" s="3"/>
      <c r="F21" s="3"/>
      <c r="G21" s="3"/>
      <c r="H21" s="19"/>
      <c r="I21" s="19"/>
      <c r="J21" s="19"/>
      <c r="K21" s="19"/>
      <c r="L21" s="19"/>
    </row>
    <row r="22" spans="2:12" ht="15.75" thickBot="1">
      <c r="B22" s="41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2:12" ht="20.25" customHeight="1" thickBot="1">
      <c r="B23" s="42" t="s">
        <v>13</v>
      </c>
      <c r="C23" s="197"/>
      <c r="D23" s="198"/>
      <c r="E23" s="198"/>
      <c r="F23" s="198"/>
      <c r="G23" s="199"/>
      <c r="H23" s="19"/>
      <c r="I23" s="19"/>
      <c r="J23" s="19"/>
      <c r="K23" s="19"/>
      <c r="L23" s="19"/>
    </row>
    <row r="24" spans="2:12" ht="20.25" customHeight="1" thickBot="1">
      <c r="B24" s="42" t="s">
        <v>14</v>
      </c>
      <c r="C24" s="197"/>
      <c r="D24" s="198"/>
      <c r="E24" s="198"/>
      <c r="F24" s="198"/>
      <c r="G24" s="199"/>
      <c r="H24" s="19"/>
      <c r="I24" s="19"/>
      <c r="J24" s="19"/>
      <c r="K24" s="19"/>
      <c r="L24" s="19"/>
    </row>
    <row r="25" spans="2:12" ht="20.25" customHeight="1" thickBot="1">
      <c r="B25" s="42" t="s">
        <v>15</v>
      </c>
      <c r="C25" s="197"/>
      <c r="D25" s="198"/>
      <c r="E25" s="198"/>
      <c r="F25" s="198"/>
      <c r="G25" s="199"/>
      <c r="H25" s="19"/>
      <c r="I25" s="19"/>
      <c r="J25" s="19"/>
      <c r="K25" s="19"/>
      <c r="L25" s="19"/>
    </row>
    <row r="26" spans="2:12" ht="20.25" customHeight="1" thickBot="1">
      <c r="B26" s="43"/>
      <c r="C26" s="197"/>
      <c r="D26" s="198"/>
      <c r="E26" s="198"/>
      <c r="F26" s="198"/>
      <c r="G26" s="199"/>
      <c r="H26" s="19"/>
      <c r="I26" s="19"/>
      <c r="J26" s="19"/>
      <c r="K26" s="19"/>
      <c r="L26" s="19"/>
    </row>
    <row r="27" spans="2:12" ht="20.25" customHeight="1" thickBot="1">
      <c r="B27" s="42" t="s">
        <v>16</v>
      </c>
      <c r="C27" s="197"/>
      <c r="D27" s="198"/>
      <c r="E27" s="198"/>
      <c r="F27" s="198"/>
      <c r="G27" s="199"/>
      <c r="H27" s="19"/>
      <c r="I27" s="19"/>
      <c r="J27" s="19"/>
      <c r="K27" s="19"/>
      <c r="L27" s="19"/>
    </row>
    <row r="28" spans="2:12" ht="1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2:12" ht="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2:12" ht="15.75" thickBot="1">
      <c r="B30" s="5" t="s">
        <v>117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2:12" ht="19.5" customHeight="1">
      <c r="B31" s="182" t="s">
        <v>17</v>
      </c>
      <c r="C31" s="182" t="s">
        <v>11</v>
      </c>
      <c r="D31" s="178" t="s">
        <v>18</v>
      </c>
      <c r="E31" s="201"/>
      <c r="F31" s="201"/>
      <c r="G31" s="201"/>
      <c r="H31" s="178" t="s">
        <v>101</v>
      </c>
      <c r="I31" s="192"/>
      <c r="J31" s="192"/>
      <c r="K31" s="192"/>
      <c r="L31" s="179"/>
    </row>
    <row r="32" spans="2:12" ht="19.5" customHeight="1" thickBot="1">
      <c r="B32" s="200"/>
      <c r="C32" s="200"/>
      <c r="D32" s="202"/>
      <c r="E32" s="203"/>
      <c r="F32" s="203"/>
      <c r="G32" s="203"/>
      <c r="H32" s="193"/>
      <c r="I32" s="194"/>
      <c r="J32" s="194"/>
      <c r="K32" s="194"/>
      <c r="L32" s="195"/>
    </row>
    <row r="33" spans="2:12" ht="19.5" customHeight="1">
      <c r="B33" s="200"/>
      <c r="C33" s="200"/>
      <c r="D33" s="182" t="s">
        <v>62</v>
      </c>
      <c r="E33" s="189" t="s">
        <v>723</v>
      </c>
      <c r="F33" s="184" t="s">
        <v>63</v>
      </c>
      <c r="G33" s="189" t="s">
        <v>725</v>
      </c>
      <c r="H33" s="182" t="s">
        <v>20</v>
      </c>
      <c r="I33" s="182" t="s">
        <v>5</v>
      </c>
      <c r="J33" s="182" t="s">
        <v>3</v>
      </c>
      <c r="K33" s="182" t="s">
        <v>4</v>
      </c>
      <c r="L33" s="182" t="s">
        <v>21</v>
      </c>
    </row>
    <row r="34" spans="2:12" ht="34.5" customHeight="1" thickBot="1">
      <c r="B34" s="183"/>
      <c r="C34" s="183"/>
      <c r="D34" s="183"/>
      <c r="E34" s="190"/>
      <c r="F34" s="185"/>
      <c r="G34" s="190"/>
      <c r="H34" s="183"/>
      <c r="I34" s="183"/>
      <c r="J34" s="183"/>
      <c r="K34" s="183"/>
      <c r="L34" s="183"/>
    </row>
    <row r="35" spans="2:12" ht="42.75" customHeight="1" thickBot="1">
      <c r="B35" s="35" t="s">
        <v>30</v>
      </c>
      <c r="C35" s="96">
        <f>+'2.1.PA_GH1'!D14</f>
        <v>0</v>
      </c>
      <c r="D35" s="96">
        <f>+'2.1.PA_GH1'!B45</f>
        <v>0</v>
      </c>
      <c r="E35" s="96">
        <f>+'2.1.PA_GH1'!C45</f>
        <v>0</v>
      </c>
      <c r="F35" s="96">
        <f>+'2.1.PA_GH1'!D45</f>
        <v>0</v>
      </c>
      <c r="G35" s="96">
        <f>+'2.1.PA_GH1'!E45</f>
        <v>0</v>
      </c>
      <c r="H35" s="96">
        <f>+'2.1.PA_GH1'!F45</f>
        <v>0</v>
      </c>
      <c r="I35" s="96">
        <f>+'2.1.PA_GH1'!G45</f>
        <v>0</v>
      </c>
      <c r="J35" s="96">
        <f>+'2.1.PA_GH1'!H45</f>
        <v>0</v>
      </c>
      <c r="K35" s="96">
        <f>+'2.1.PA_GH1'!I45</f>
        <v>0</v>
      </c>
      <c r="L35" s="96">
        <f>+'2.1.PA_GH1'!J45</f>
        <v>0</v>
      </c>
    </row>
    <row r="36" spans="2:12" ht="42.75" customHeight="1" thickBot="1">
      <c r="B36" s="35" t="s">
        <v>31</v>
      </c>
      <c r="C36" s="96">
        <f>+'2.2.PA_GH2'!D14</f>
        <v>0</v>
      </c>
      <c r="D36" s="96">
        <f>+'2.2.PA_GH2'!B45</f>
        <v>0</v>
      </c>
      <c r="E36" s="96">
        <f>+'2.2.PA_GH2'!C45</f>
        <v>0</v>
      </c>
      <c r="F36" s="96">
        <f>+'2.2.PA_GH2'!D45</f>
        <v>0</v>
      </c>
      <c r="G36" s="96">
        <f>+'2.2.PA_GH2'!E45</f>
        <v>0</v>
      </c>
      <c r="H36" s="96">
        <f>+'2.2.PA_GH2'!F45</f>
        <v>0</v>
      </c>
      <c r="I36" s="96">
        <f>+'2.2.PA_GH2'!G45</f>
        <v>0</v>
      </c>
      <c r="J36" s="96">
        <f>+'2.2.PA_GH2'!H45</f>
        <v>0</v>
      </c>
      <c r="K36" s="96">
        <f>+'2.2.PA_GH2'!I45</f>
        <v>0</v>
      </c>
      <c r="L36" s="96">
        <f>+'2.2.PA_GH2'!J45</f>
        <v>0</v>
      </c>
    </row>
    <row r="37" spans="2:12" ht="42.75" customHeight="1" thickBot="1">
      <c r="B37" s="35" t="s">
        <v>33</v>
      </c>
      <c r="C37" s="96">
        <f>+'2.3.PA_GH3'!D14</f>
        <v>0</v>
      </c>
      <c r="D37" s="96">
        <f>+'2.3.PA_GH3'!B45</f>
        <v>0</v>
      </c>
      <c r="E37" s="96">
        <f>+'2.3.PA_GH3'!C45</f>
        <v>0</v>
      </c>
      <c r="F37" s="96">
        <f>+'2.3.PA_GH3'!D45</f>
        <v>0</v>
      </c>
      <c r="G37" s="96">
        <f>+'2.3.PA_GH3'!E45</f>
        <v>0</v>
      </c>
      <c r="H37" s="96">
        <f>+'2.3.PA_GH3'!F45</f>
        <v>0</v>
      </c>
      <c r="I37" s="96">
        <f>+'2.3.PA_GH3'!G45</f>
        <v>0</v>
      </c>
      <c r="J37" s="96">
        <f>+'2.3.PA_GH3'!H45</f>
        <v>0</v>
      </c>
      <c r="K37" s="96">
        <f>+'2.3.PA_GH3'!I45</f>
        <v>0</v>
      </c>
      <c r="L37" s="96">
        <f>+'2.3.PA_GH3'!J45</f>
        <v>0</v>
      </c>
    </row>
    <row r="38" spans="2:12" ht="42.75" customHeight="1" thickBot="1">
      <c r="B38" s="35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2:12" ht="42.75" customHeight="1" thickBot="1">
      <c r="B39" s="35" t="s">
        <v>100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2:12" ht="40.5" customHeight="1" thickBot="1">
      <c r="B40" s="39" t="s">
        <v>22</v>
      </c>
      <c r="C40" s="96">
        <f t="shared" ref="C40:L40" si="1">SUM(C35:C39)</f>
        <v>0</v>
      </c>
      <c r="D40" s="96">
        <f t="shared" si="1"/>
        <v>0</v>
      </c>
      <c r="E40" s="96">
        <f t="shared" si="1"/>
        <v>0</v>
      </c>
      <c r="F40" s="96">
        <f t="shared" si="1"/>
        <v>0</v>
      </c>
      <c r="G40" s="96">
        <f t="shared" si="1"/>
        <v>0</v>
      </c>
      <c r="H40" s="96">
        <f t="shared" si="1"/>
        <v>0</v>
      </c>
      <c r="I40" s="96">
        <f t="shared" si="1"/>
        <v>0</v>
      </c>
      <c r="J40" s="96">
        <f t="shared" si="1"/>
        <v>0</v>
      </c>
      <c r="K40" s="96">
        <f t="shared" si="1"/>
        <v>0</v>
      </c>
      <c r="L40" s="96">
        <f t="shared" si="1"/>
        <v>0</v>
      </c>
    </row>
    <row r="41" spans="2:12" ht="1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2:12" ht="1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2:12" ht="15.75" thickBot="1">
      <c r="B43" s="5" t="s">
        <v>118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2:12" ht="26.25" customHeight="1" thickBot="1">
      <c r="B44" s="178" t="s">
        <v>17</v>
      </c>
      <c r="C44" s="179"/>
      <c r="D44" s="186" t="s">
        <v>21</v>
      </c>
      <c r="E44" s="187"/>
      <c r="F44" s="187"/>
      <c r="G44" s="187"/>
      <c r="H44" s="187"/>
      <c r="I44" s="188"/>
      <c r="J44" s="19"/>
      <c r="K44" s="19"/>
      <c r="L44" s="19"/>
    </row>
    <row r="45" spans="2:12" ht="26.25" customHeight="1" thickBot="1">
      <c r="B45" s="180"/>
      <c r="C45" s="181"/>
      <c r="D45" s="186" t="s">
        <v>102</v>
      </c>
      <c r="E45" s="187"/>
      <c r="F45" s="187"/>
      <c r="G45" s="187"/>
      <c r="H45" s="187"/>
      <c r="I45" s="188"/>
      <c r="J45" s="19"/>
      <c r="K45" s="19"/>
      <c r="L45" s="19"/>
    </row>
    <row r="46" spans="2:12" ht="26.25" customHeight="1" thickBot="1">
      <c r="B46" s="180"/>
      <c r="C46" s="181"/>
      <c r="D46" s="182" t="s">
        <v>23</v>
      </c>
      <c r="E46" s="182" t="s">
        <v>24</v>
      </c>
      <c r="F46" s="186" t="s">
        <v>25</v>
      </c>
      <c r="G46" s="187"/>
      <c r="H46" s="187"/>
      <c r="I46" s="188"/>
      <c r="J46" s="19"/>
      <c r="K46" s="19"/>
      <c r="L46" s="19"/>
    </row>
    <row r="47" spans="2:12" ht="61.5" customHeight="1" thickBot="1">
      <c r="B47" s="180"/>
      <c r="C47" s="181"/>
      <c r="D47" s="183"/>
      <c r="E47" s="183"/>
      <c r="F47" s="26" t="s">
        <v>26</v>
      </c>
      <c r="G47" s="26" t="s">
        <v>27</v>
      </c>
      <c r="H47" s="26" t="s">
        <v>28</v>
      </c>
      <c r="I47" s="26" t="s">
        <v>29</v>
      </c>
      <c r="J47" s="19"/>
      <c r="K47" s="19"/>
      <c r="L47" s="19"/>
    </row>
    <row r="48" spans="2:12" ht="36.75" customHeight="1" thickBot="1">
      <c r="B48" s="176" t="s">
        <v>30</v>
      </c>
      <c r="C48" s="177"/>
      <c r="D48" s="96" t="str">
        <f>+'2.1.PA_GH1'!D63</f>
        <v/>
      </c>
      <c r="E48" s="96" t="str">
        <f>+'2.1.PA_GH1'!E63</f>
        <v/>
      </c>
      <c r="F48" s="96" t="str">
        <f>+'2.1.PA_GH1'!F63</f>
        <v/>
      </c>
      <c r="G48" s="96" t="str">
        <f>+'2.1.PA_GH1'!G63</f>
        <v/>
      </c>
      <c r="H48" s="96" t="str">
        <f>+'2.1.PA_GH1'!H63</f>
        <v/>
      </c>
      <c r="I48" s="96" t="str">
        <f>+'2.1.PA_GH1'!I63</f>
        <v/>
      </c>
      <c r="J48" s="19"/>
      <c r="K48" s="19"/>
      <c r="L48" s="19"/>
    </row>
    <row r="49" spans="2:12" ht="36.75" customHeight="1" thickBot="1">
      <c r="B49" s="176" t="s">
        <v>31</v>
      </c>
      <c r="C49" s="177"/>
      <c r="D49" s="96" t="str">
        <f>+'2.2.PA_GH2'!D63</f>
        <v/>
      </c>
      <c r="E49" s="96" t="str">
        <f>+'2.2.PA_GH2'!E63</f>
        <v/>
      </c>
      <c r="F49" s="96" t="str">
        <f>+'2.2.PA_GH2'!F63</f>
        <v/>
      </c>
      <c r="G49" s="96" t="str">
        <f>+'2.2.PA_GH2'!G63</f>
        <v/>
      </c>
      <c r="H49" s="96" t="str">
        <f>+'2.2.PA_GH2'!H63</f>
        <v/>
      </c>
      <c r="I49" s="96" t="str">
        <f>+'2.2.PA_GH2'!I63</f>
        <v/>
      </c>
      <c r="J49" s="19"/>
      <c r="K49" s="19"/>
      <c r="L49" s="19"/>
    </row>
    <row r="50" spans="2:12" ht="36.75" customHeight="1" thickBot="1">
      <c r="B50" s="176" t="s">
        <v>33</v>
      </c>
      <c r="C50" s="177"/>
      <c r="D50" s="96" t="str">
        <f>+'2.3.PA_GH3'!D63</f>
        <v/>
      </c>
      <c r="E50" s="96" t="str">
        <f>+'2.3.PA_GH3'!E63</f>
        <v/>
      </c>
      <c r="F50" s="96" t="str">
        <f>+'2.3.PA_GH3'!F63</f>
        <v/>
      </c>
      <c r="G50" s="96" t="str">
        <f>+'2.3.PA_GH3'!G63</f>
        <v/>
      </c>
      <c r="H50" s="96" t="str">
        <f>+'2.3.PA_GH3'!H63</f>
        <v/>
      </c>
      <c r="I50" s="96" t="str">
        <f>+'2.3.PA_GH3'!I63</f>
        <v/>
      </c>
      <c r="J50" s="19"/>
      <c r="K50" s="19"/>
      <c r="L50" s="19"/>
    </row>
    <row r="51" spans="2:12" ht="36.75" customHeight="1" thickBot="1">
      <c r="B51" s="176"/>
      <c r="C51" s="177"/>
      <c r="D51" s="96"/>
      <c r="E51" s="96"/>
      <c r="F51" s="96"/>
      <c r="G51" s="96"/>
      <c r="H51" s="96"/>
      <c r="I51" s="96"/>
      <c r="J51" s="19"/>
      <c r="K51" s="19"/>
      <c r="L51" s="19"/>
    </row>
    <row r="52" spans="2:12" ht="36.75" customHeight="1" thickBot="1">
      <c r="B52" s="176" t="s">
        <v>100</v>
      </c>
      <c r="C52" s="177"/>
      <c r="D52" s="96"/>
      <c r="E52" s="96"/>
      <c r="F52" s="96"/>
      <c r="G52" s="96"/>
      <c r="H52" s="96"/>
      <c r="I52" s="96"/>
      <c r="J52" s="19"/>
      <c r="K52" s="19"/>
      <c r="L52" s="19"/>
    </row>
    <row r="53" spans="2:12">
      <c r="D53" s="6"/>
    </row>
  </sheetData>
  <mergeCells count="31">
    <mergeCell ref="B2:L2"/>
    <mergeCell ref="H31:L32"/>
    <mergeCell ref="B6:G6"/>
    <mergeCell ref="C23:G23"/>
    <mergeCell ref="C24:G24"/>
    <mergeCell ref="C25:G25"/>
    <mergeCell ref="C26:G26"/>
    <mergeCell ref="C27:G27"/>
    <mergeCell ref="B31:B34"/>
    <mergeCell ref="C31:C34"/>
    <mergeCell ref="J33:J34"/>
    <mergeCell ref="K33:K34"/>
    <mergeCell ref="L33:L34"/>
    <mergeCell ref="D31:G32"/>
    <mergeCell ref="G33:G34"/>
    <mergeCell ref="B44:C47"/>
    <mergeCell ref="D33:D34"/>
    <mergeCell ref="H33:H34"/>
    <mergeCell ref="I33:I34"/>
    <mergeCell ref="E46:E47"/>
    <mergeCell ref="D46:D47"/>
    <mergeCell ref="F33:F34"/>
    <mergeCell ref="F46:I46"/>
    <mergeCell ref="D44:I44"/>
    <mergeCell ref="D45:I45"/>
    <mergeCell ref="E33:E34"/>
    <mergeCell ref="B48:C48"/>
    <mergeCell ref="B49:C49"/>
    <mergeCell ref="B50:C50"/>
    <mergeCell ref="B51:C51"/>
    <mergeCell ref="B52:C52"/>
  </mergeCells>
  <pageMargins left="0.25" right="0.25" top="1.4067708333333333" bottom="0.75" header="0.3" footer="0.3"/>
  <pageSetup paperSize="8" scale="70" fitToHeight="0" orientation="portrait" r:id="rId1"/>
  <headerFooter>
    <oddHeader>&amp;L&amp;G&amp;C
&amp;"-,Negrito"&amp;24Plano de Alimentação e Caderno de Campo</oddHeader>
    <oddFooter>&amp;C&amp;G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V68"/>
  <sheetViews>
    <sheetView showGridLines="0" showRuler="0" topLeftCell="E5" zoomScale="86" zoomScaleNormal="86" zoomScalePageLayoutView="115" workbookViewId="0">
      <selection activeCell="R21" sqref="R21"/>
    </sheetView>
  </sheetViews>
  <sheetFormatPr defaultColWidth="10.5703125" defaultRowHeight="12"/>
  <cols>
    <col min="1" max="1" width="35.42578125" style="4" customWidth="1"/>
    <col min="2" max="3" width="18.140625" style="4" customWidth="1"/>
    <col min="4" max="4" width="16.42578125" style="4" customWidth="1"/>
    <col min="5" max="5" width="17.140625" style="4" customWidth="1"/>
    <col min="6" max="6" width="18.140625" style="4" customWidth="1"/>
    <col min="7" max="7" width="19" style="4" customWidth="1"/>
    <col min="8" max="8" width="20.42578125" style="4" customWidth="1"/>
    <col min="9" max="14" width="18.140625" style="4" customWidth="1"/>
    <col min="15" max="22" width="14.7109375" style="4" customWidth="1"/>
    <col min="23" max="16384" width="10.5703125" style="4"/>
  </cols>
  <sheetData>
    <row r="1" spans="1:21" ht="12.75" thickBot="1"/>
    <row r="2" spans="1:21" ht="19.5" customHeight="1" thickBot="1">
      <c r="A2" s="45" t="s">
        <v>58</v>
      </c>
      <c r="B2" s="207">
        <f>+'2.PA_PLANO DE ALIMENTAÇÃO'!C23</f>
        <v>0</v>
      </c>
      <c r="C2" s="208"/>
      <c r="D2" s="208"/>
      <c r="E2" s="208"/>
      <c r="F2" s="208"/>
      <c r="G2" s="208"/>
      <c r="H2" s="208"/>
      <c r="I2" s="208"/>
      <c r="J2" s="209"/>
      <c r="K2" s="126"/>
      <c r="L2" s="126"/>
      <c r="M2" s="126"/>
      <c r="N2" s="126"/>
      <c r="O2" s="126"/>
      <c r="P2" s="126"/>
      <c r="Q2" s="126"/>
      <c r="R2" s="126"/>
      <c r="S2" s="126"/>
    </row>
    <row r="3" spans="1:21" ht="19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5.75" thickBot="1">
      <c r="A4" s="7" t="s">
        <v>119</v>
      </c>
    </row>
    <row r="5" spans="1:21" ht="30.75" customHeight="1" thickBot="1">
      <c r="A5" s="25" t="s">
        <v>17</v>
      </c>
      <c r="B5" s="90" t="s">
        <v>714</v>
      </c>
      <c r="C5" s="47" t="s">
        <v>64</v>
      </c>
      <c r="D5" s="90" t="s">
        <v>11</v>
      </c>
      <c r="E5" s="46"/>
    </row>
    <row r="6" spans="1:21" ht="21.75" customHeight="1" thickBot="1">
      <c r="A6" s="8" t="s">
        <v>91</v>
      </c>
      <c r="B6" s="123"/>
      <c r="C6" s="16"/>
      <c r="D6" s="92">
        <f>B6*0.4</f>
        <v>0</v>
      </c>
      <c r="E6" s="93"/>
    </row>
    <row r="7" spans="1:21" ht="21.75" customHeight="1" thickBot="1">
      <c r="A7" s="8" t="s">
        <v>92</v>
      </c>
      <c r="B7" s="123"/>
      <c r="C7" s="16"/>
      <c r="D7" s="92">
        <f>B7*0.4</f>
        <v>0</v>
      </c>
      <c r="E7" s="46"/>
    </row>
    <row r="8" spans="1:21" ht="21.75" customHeight="1" thickBot="1">
      <c r="A8" s="8" t="s">
        <v>93</v>
      </c>
      <c r="B8" s="123"/>
      <c r="C8" s="16"/>
      <c r="D8" s="92">
        <f>B8*0.6</f>
        <v>0</v>
      </c>
      <c r="E8" s="46"/>
    </row>
    <row r="9" spans="1:21" ht="21.75" customHeight="1" thickBot="1">
      <c r="A9" s="8" t="s">
        <v>94</v>
      </c>
      <c r="B9" s="123"/>
      <c r="C9" s="16"/>
      <c r="D9" s="92">
        <f>B9*0.6</f>
        <v>0</v>
      </c>
      <c r="E9" s="46"/>
    </row>
    <row r="10" spans="1:21" ht="21.75" customHeight="1" thickBot="1">
      <c r="A10" s="8" t="s">
        <v>95</v>
      </c>
      <c r="B10" s="123"/>
      <c r="C10" s="16"/>
      <c r="D10" s="92">
        <f>B10*0.6</f>
        <v>0</v>
      </c>
      <c r="E10" s="46"/>
    </row>
    <row r="11" spans="1:21" ht="21.75" customHeight="1" thickBot="1">
      <c r="A11" s="8" t="s">
        <v>96</v>
      </c>
      <c r="B11" s="123"/>
      <c r="C11" s="16"/>
      <c r="D11" s="92">
        <f>B11*0.6</f>
        <v>0</v>
      </c>
      <c r="E11" s="46"/>
    </row>
    <row r="12" spans="1:21" ht="21.75" customHeight="1" thickBot="1">
      <c r="A12" s="8" t="s">
        <v>97</v>
      </c>
      <c r="B12" s="123"/>
      <c r="C12" s="16"/>
      <c r="D12" s="92">
        <f>B12</f>
        <v>0</v>
      </c>
      <c r="E12" s="46"/>
    </row>
    <row r="13" spans="1:21" ht="21.75" customHeight="1" thickBot="1">
      <c r="A13" s="8" t="s">
        <v>98</v>
      </c>
      <c r="B13" s="123"/>
      <c r="C13" s="16"/>
      <c r="D13" s="92">
        <f>B13</f>
        <v>0</v>
      </c>
      <c r="E13" s="46"/>
    </row>
    <row r="14" spans="1:21" ht="22.5" customHeight="1" thickBot="1">
      <c r="A14" s="9" t="s">
        <v>22</v>
      </c>
      <c r="B14" s="92">
        <f>SUM(B6:B13)</f>
        <v>0</v>
      </c>
      <c r="C14" s="91"/>
      <c r="D14" s="92">
        <f>SUM(D6:D13)</f>
        <v>0</v>
      </c>
      <c r="E14" s="46"/>
    </row>
    <row r="15" spans="1:21" ht="15" customHeight="1">
      <c r="A15" s="11"/>
      <c r="B15" s="12"/>
      <c r="C15" s="12"/>
      <c r="D15" s="46"/>
      <c r="E15" s="46"/>
    </row>
    <row r="16" spans="1:21" ht="15.75" thickBot="1">
      <c r="A16" s="7" t="s">
        <v>120</v>
      </c>
    </row>
    <row r="17" spans="1:22" ht="17.25" customHeight="1">
      <c r="A17" s="182" t="s">
        <v>17</v>
      </c>
      <c r="B17" s="178" t="s">
        <v>61</v>
      </c>
      <c r="C17" s="192"/>
      <c r="D17" s="192"/>
      <c r="E17" s="179"/>
      <c r="F17" s="178" t="s">
        <v>19</v>
      </c>
      <c r="G17" s="192"/>
      <c r="H17" s="192"/>
      <c r="I17" s="192"/>
      <c r="J17" s="192"/>
      <c r="K17" s="192"/>
      <c r="L17" s="192"/>
      <c r="M17" s="192"/>
      <c r="N17" s="179"/>
      <c r="O17" s="178" t="s">
        <v>19</v>
      </c>
      <c r="P17" s="192"/>
      <c r="Q17" s="192"/>
      <c r="R17" s="192"/>
      <c r="S17" s="179"/>
      <c r="T17" s="189" t="s">
        <v>724</v>
      </c>
      <c r="U17" s="189" t="s">
        <v>732</v>
      </c>
      <c r="V17" s="189" t="s">
        <v>733</v>
      </c>
    </row>
    <row r="18" spans="1:22" ht="17.25" customHeight="1" thickBot="1">
      <c r="A18" s="200"/>
      <c r="B18" s="193"/>
      <c r="C18" s="194"/>
      <c r="D18" s="194"/>
      <c r="E18" s="195"/>
      <c r="F18" s="127"/>
      <c r="G18" s="128"/>
      <c r="H18" s="128"/>
      <c r="I18" s="128"/>
      <c r="J18" s="128"/>
      <c r="K18" s="128"/>
      <c r="L18" s="128"/>
      <c r="M18" s="128"/>
      <c r="N18" s="128"/>
      <c r="O18" s="204" t="s">
        <v>715</v>
      </c>
      <c r="P18" s="205"/>
      <c r="Q18" s="205"/>
      <c r="R18" s="205"/>
      <c r="S18" s="206"/>
      <c r="T18" s="215"/>
      <c r="U18" s="215"/>
      <c r="V18" s="215"/>
    </row>
    <row r="19" spans="1:22" ht="17.25" customHeight="1" thickBot="1">
      <c r="A19" s="200"/>
      <c r="B19" s="182" t="s">
        <v>62</v>
      </c>
      <c r="C19" s="189" t="s">
        <v>723</v>
      </c>
      <c r="D19" s="184" t="s">
        <v>63</v>
      </c>
      <c r="E19" s="189" t="s">
        <v>725</v>
      </c>
      <c r="F19" s="186" t="s">
        <v>5</v>
      </c>
      <c r="G19" s="187"/>
      <c r="H19" s="188"/>
      <c r="I19" s="186" t="s">
        <v>3</v>
      </c>
      <c r="J19" s="187"/>
      <c r="K19" s="188"/>
      <c r="L19" s="186" t="s">
        <v>726</v>
      </c>
      <c r="M19" s="187"/>
      <c r="N19" s="188"/>
      <c r="O19" s="182" t="s">
        <v>20</v>
      </c>
      <c r="P19" s="182" t="s">
        <v>5</v>
      </c>
      <c r="Q19" s="182" t="s">
        <v>3</v>
      </c>
      <c r="R19" s="182" t="s">
        <v>7</v>
      </c>
      <c r="S19" s="182" t="s">
        <v>21</v>
      </c>
      <c r="T19" s="215"/>
      <c r="U19" s="215"/>
      <c r="V19" s="215"/>
    </row>
    <row r="20" spans="1:22" ht="32.25" customHeight="1" thickBot="1">
      <c r="A20" s="183"/>
      <c r="B20" s="183"/>
      <c r="C20" s="190"/>
      <c r="D20" s="185"/>
      <c r="E20" s="190"/>
      <c r="F20" s="125" t="s">
        <v>727</v>
      </c>
      <c r="G20" s="125" t="s">
        <v>728</v>
      </c>
      <c r="H20" s="125" t="s">
        <v>729</v>
      </c>
      <c r="I20" s="125" t="s">
        <v>727</v>
      </c>
      <c r="J20" s="125" t="s">
        <v>728</v>
      </c>
      <c r="K20" s="125" t="s">
        <v>729</v>
      </c>
      <c r="L20" s="125" t="s">
        <v>727</v>
      </c>
      <c r="M20" s="125" t="s">
        <v>728</v>
      </c>
      <c r="N20" s="125" t="s">
        <v>729</v>
      </c>
      <c r="O20" s="183"/>
      <c r="P20" s="183"/>
      <c r="Q20" s="183"/>
      <c r="R20" s="183"/>
      <c r="S20" s="183"/>
      <c r="T20" s="190"/>
      <c r="U20" s="190"/>
      <c r="V20" s="190"/>
    </row>
    <row r="21" spans="1:22" ht="21.75" customHeight="1" thickBot="1">
      <c r="A21" s="8" t="s">
        <v>91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44" t="e">
        <f>((P21*F21)+(Q21*I21)+(R21*L21)+(S21*J55))/((SUM(P21:S21))*1000)*100</f>
        <v>#DIV/0!</v>
      </c>
      <c r="U21" s="144" t="e">
        <f>((P21*G21)+(Q21*J21)+(R21*M21)+(S21*B55))/((SUM(P21:S21))*1000)*100</f>
        <v>#DIV/0!</v>
      </c>
      <c r="V21" s="144" t="e">
        <f>((H21*P21)+(K21*Q21)+(N21*R21)+(C55*S21))/(SUM(P21:S21)*1000)*100</f>
        <v>#DIV/0!</v>
      </c>
    </row>
    <row r="22" spans="1:22" ht="21.75" customHeight="1" thickBot="1">
      <c r="A22" s="8" t="s">
        <v>92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44" t="e">
        <f t="shared" ref="T22:T28" si="0">((P22*F22)+(Q22*I22)+(R22*L22)+(S22*J56))/((SUM(P22:S22))*1000)*100</f>
        <v>#DIV/0!</v>
      </c>
      <c r="U22" s="144" t="e">
        <f t="shared" ref="U22:U28" si="1">((P22*G22)+(Q22*J22)+(R22*M22)+(S22*B56))/((SUM(P22:S22))*1000)*100</f>
        <v>#DIV/0!</v>
      </c>
      <c r="V22" s="144" t="e">
        <f t="shared" ref="V22:V28" si="2">((H22*P22)+(K22*Q22)+(N22*R22)+(C56*S22))/(SUM(P22:S22)*1000)*100</f>
        <v>#DIV/0!</v>
      </c>
    </row>
    <row r="23" spans="1:22" ht="21.75" customHeight="1" thickBot="1">
      <c r="A23" s="8" t="s">
        <v>93</v>
      </c>
      <c r="B23" s="15"/>
      <c r="C23" s="15"/>
      <c r="D23" s="15"/>
      <c r="E23" s="15"/>
      <c r="F23" s="16"/>
      <c r="G23" s="15"/>
      <c r="H23" s="15"/>
      <c r="I23" s="15"/>
      <c r="J23" s="15"/>
      <c r="K23" s="15"/>
      <c r="L23" s="15"/>
      <c r="M23" s="15"/>
      <c r="N23" s="15"/>
      <c r="O23" s="16"/>
      <c r="P23" s="15"/>
      <c r="Q23" s="15"/>
      <c r="R23" s="15"/>
      <c r="S23" s="15"/>
      <c r="T23" s="144" t="e">
        <f t="shared" si="0"/>
        <v>#DIV/0!</v>
      </c>
      <c r="U23" s="144" t="e">
        <f t="shared" si="1"/>
        <v>#DIV/0!</v>
      </c>
      <c r="V23" s="144" t="e">
        <f t="shared" si="2"/>
        <v>#DIV/0!</v>
      </c>
    </row>
    <row r="24" spans="1:22" ht="21.75" customHeight="1" thickBot="1">
      <c r="A24" s="8" t="s">
        <v>94</v>
      </c>
      <c r="B24" s="15"/>
      <c r="C24" s="15"/>
      <c r="D24" s="15"/>
      <c r="E24" s="15"/>
      <c r="F24" s="16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44" t="e">
        <f t="shared" si="0"/>
        <v>#DIV/0!</v>
      </c>
      <c r="U24" s="144" t="e">
        <f t="shared" si="1"/>
        <v>#DIV/0!</v>
      </c>
      <c r="V24" s="144" t="e">
        <f t="shared" si="2"/>
        <v>#DIV/0!</v>
      </c>
    </row>
    <row r="25" spans="1:22" ht="21.75" customHeight="1" thickBot="1">
      <c r="A25" s="8" t="s">
        <v>95</v>
      </c>
      <c r="B25" s="15"/>
      <c r="C25" s="15"/>
      <c r="D25" s="15"/>
      <c r="E25" s="15"/>
      <c r="F25" s="10"/>
      <c r="G25" s="15"/>
      <c r="H25" s="15"/>
      <c r="I25" s="15"/>
      <c r="J25" s="15"/>
      <c r="K25" s="15"/>
      <c r="L25" s="15"/>
      <c r="M25" s="15"/>
      <c r="N25" s="15"/>
      <c r="O25" s="10"/>
      <c r="P25" s="15"/>
      <c r="Q25" s="15"/>
      <c r="R25" s="15"/>
      <c r="S25" s="15"/>
      <c r="T25" s="144" t="e">
        <f t="shared" si="0"/>
        <v>#DIV/0!</v>
      </c>
      <c r="U25" s="144" t="e">
        <f t="shared" si="1"/>
        <v>#DIV/0!</v>
      </c>
      <c r="V25" s="144" t="e">
        <f t="shared" si="2"/>
        <v>#DIV/0!</v>
      </c>
    </row>
    <row r="26" spans="1:22" ht="21.75" customHeight="1" thickBot="1">
      <c r="A26" s="8" t="s">
        <v>96</v>
      </c>
      <c r="B26" s="15"/>
      <c r="C26" s="15"/>
      <c r="D26" s="15"/>
      <c r="E26" s="15"/>
      <c r="F26" s="10"/>
      <c r="G26" s="15"/>
      <c r="H26" s="15"/>
      <c r="I26" s="15"/>
      <c r="J26" s="15"/>
      <c r="K26" s="15"/>
      <c r="L26" s="15"/>
      <c r="M26" s="15"/>
      <c r="N26" s="15"/>
      <c r="O26" s="10"/>
      <c r="P26" s="15"/>
      <c r="Q26" s="15"/>
      <c r="R26" s="15"/>
      <c r="S26" s="15"/>
      <c r="T26" s="144" t="e">
        <f t="shared" si="0"/>
        <v>#DIV/0!</v>
      </c>
      <c r="U26" s="144" t="e">
        <f t="shared" si="1"/>
        <v>#DIV/0!</v>
      </c>
      <c r="V26" s="144" t="e">
        <f t="shared" si="2"/>
        <v>#DIV/0!</v>
      </c>
    </row>
    <row r="27" spans="1:22" ht="21.75" customHeight="1" thickBot="1">
      <c r="A27" s="8" t="s">
        <v>97</v>
      </c>
      <c r="B27" s="15"/>
      <c r="C27" s="15"/>
      <c r="D27" s="15"/>
      <c r="E27" s="15"/>
      <c r="F27" s="10"/>
      <c r="G27" s="15"/>
      <c r="H27" s="15"/>
      <c r="I27" s="15"/>
      <c r="J27" s="15"/>
      <c r="K27" s="15"/>
      <c r="L27" s="15"/>
      <c r="M27" s="15"/>
      <c r="N27" s="15"/>
      <c r="O27" s="10"/>
      <c r="P27" s="15"/>
      <c r="Q27" s="15"/>
      <c r="R27" s="15"/>
      <c r="S27" s="15"/>
      <c r="T27" s="144" t="e">
        <f t="shared" si="0"/>
        <v>#DIV/0!</v>
      </c>
      <c r="U27" s="144" t="e">
        <f t="shared" si="1"/>
        <v>#DIV/0!</v>
      </c>
      <c r="V27" s="144" t="e">
        <f t="shared" si="2"/>
        <v>#DIV/0!</v>
      </c>
    </row>
    <row r="28" spans="1:22" ht="21.75" customHeight="1" thickBot="1">
      <c r="A28" s="8" t="s">
        <v>98</v>
      </c>
      <c r="B28" s="15"/>
      <c r="C28" s="15"/>
      <c r="D28" s="15"/>
      <c r="E28" s="15"/>
      <c r="F28" s="10"/>
      <c r="G28" s="15"/>
      <c r="H28" s="15"/>
      <c r="I28" s="15"/>
      <c r="J28" s="15"/>
      <c r="K28" s="15"/>
      <c r="L28" s="15"/>
      <c r="M28" s="15"/>
      <c r="N28" s="15"/>
      <c r="O28" s="10"/>
      <c r="P28" s="15"/>
      <c r="Q28" s="15"/>
      <c r="R28" s="15"/>
      <c r="S28" s="15"/>
      <c r="T28" s="144" t="e">
        <f t="shared" si="0"/>
        <v>#DIV/0!</v>
      </c>
      <c r="U28" s="144" t="e">
        <f t="shared" si="1"/>
        <v>#DIV/0!</v>
      </c>
      <c r="V28" s="144" t="e">
        <f t="shared" si="2"/>
        <v>#DIV/0!</v>
      </c>
    </row>
    <row r="29" spans="1:22" ht="10.7" customHeight="1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2" ht="9" customHeight="1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2" ht="4.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2" ht="15.75" thickBot="1">
      <c r="A32" s="7" t="s">
        <v>121</v>
      </c>
    </row>
    <row r="33" spans="1:19" ht="13.5" customHeight="1">
      <c r="A33" s="182" t="s">
        <v>17</v>
      </c>
      <c r="B33" s="178" t="s">
        <v>61</v>
      </c>
      <c r="C33" s="192"/>
      <c r="D33" s="192"/>
      <c r="E33" s="179"/>
      <c r="F33" s="178" t="s">
        <v>713</v>
      </c>
      <c r="G33" s="192"/>
      <c r="H33" s="192"/>
      <c r="I33" s="192"/>
      <c r="J33" s="179"/>
      <c r="K33" s="140"/>
      <c r="L33" s="140"/>
      <c r="M33" s="140"/>
      <c r="N33" s="140"/>
      <c r="O33" s="140"/>
      <c r="P33" s="140"/>
      <c r="Q33" s="140"/>
      <c r="R33" s="140"/>
      <c r="S33" s="140"/>
    </row>
    <row r="34" spans="1:19" ht="9" customHeight="1" thickBot="1">
      <c r="A34" s="200"/>
      <c r="B34" s="193"/>
      <c r="C34" s="194"/>
      <c r="D34" s="194"/>
      <c r="E34" s="195"/>
      <c r="F34" s="193"/>
      <c r="G34" s="194"/>
      <c r="H34" s="194"/>
      <c r="I34" s="194"/>
      <c r="J34" s="195"/>
      <c r="K34" s="140"/>
      <c r="L34" s="140"/>
      <c r="M34" s="140"/>
      <c r="N34" s="140"/>
      <c r="O34" s="140"/>
      <c r="P34" s="140"/>
      <c r="Q34" s="140"/>
      <c r="R34" s="140"/>
      <c r="S34" s="140"/>
    </row>
    <row r="35" spans="1:19" ht="17.25" customHeight="1">
      <c r="A35" s="200"/>
      <c r="B35" s="182" t="s">
        <v>8</v>
      </c>
      <c r="C35" s="189" t="s">
        <v>719</v>
      </c>
      <c r="D35" s="184" t="s">
        <v>9</v>
      </c>
      <c r="E35" s="189" t="s">
        <v>720</v>
      </c>
      <c r="F35" s="182" t="s">
        <v>20</v>
      </c>
      <c r="G35" s="182" t="s">
        <v>5</v>
      </c>
      <c r="H35" s="182" t="s">
        <v>3</v>
      </c>
      <c r="I35" s="182" t="s">
        <v>7</v>
      </c>
      <c r="J35" s="182" t="s">
        <v>21</v>
      </c>
      <c r="K35" s="140"/>
      <c r="L35" s="140"/>
      <c r="M35" s="140"/>
      <c r="N35" s="140"/>
      <c r="O35" s="140"/>
      <c r="P35" s="140"/>
      <c r="Q35" s="140"/>
      <c r="R35" s="140"/>
      <c r="S35" s="140"/>
    </row>
    <row r="36" spans="1:19" ht="17.25" customHeight="1" thickBot="1">
      <c r="A36" s="183"/>
      <c r="B36" s="183"/>
      <c r="C36" s="190"/>
      <c r="D36" s="185"/>
      <c r="E36" s="190"/>
      <c r="F36" s="183"/>
      <c r="G36" s="183"/>
      <c r="H36" s="183"/>
      <c r="I36" s="183"/>
      <c r="J36" s="183"/>
      <c r="K36" s="140"/>
      <c r="L36" s="140"/>
      <c r="M36" s="140"/>
      <c r="N36" s="140"/>
      <c r="O36" s="140"/>
      <c r="P36" s="140"/>
      <c r="Q36" s="140"/>
      <c r="R36" s="140"/>
      <c r="S36" s="140"/>
    </row>
    <row r="37" spans="1:19" ht="23.25" customHeight="1" thickBot="1">
      <c r="A37" s="8" t="s">
        <v>91</v>
      </c>
      <c r="B37" s="48">
        <f t="shared" ref="B37:B44" si="3">+(B6*C6*B21)/1000</f>
        <v>0</v>
      </c>
      <c r="C37" s="48">
        <f t="shared" ref="C37:C44" si="4">+(B6*C6*C21)</f>
        <v>0</v>
      </c>
      <c r="D37" s="48">
        <f t="shared" ref="D37:D44" si="5">+(B6*C6*D21)/1000</f>
        <v>0</v>
      </c>
      <c r="E37" s="48">
        <f t="shared" ref="E37:E44" si="6">+(B6*C6*E21)/1000</f>
        <v>0</v>
      </c>
      <c r="F37" s="48">
        <f>+(B6*C6*O21)/1000</f>
        <v>0</v>
      </c>
      <c r="G37" s="48">
        <f t="shared" ref="G37:G44" si="7">+(B6*C6*P21)/1000</f>
        <v>0</v>
      </c>
      <c r="H37" s="48">
        <f>+(B6*C6*Q21)/1000</f>
        <v>0</v>
      </c>
      <c r="I37" s="48">
        <f>+(B6*C6*R21)/1000</f>
        <v>0</v>
      </c>
      <c r="J37" s="48">
        <f>+(B6*C6*S21)/1000</f>
        <v>0</v>
      </c>
      <c r="K37" s="141"/>
      <c r="L37" s="141"/>
      <c r="M37" s="141"/>
      <c r="N37" s="141"/>
      <c r="O37" s="141"/>
      <c r="P37" s="141"/>
      <c r="Q37" s="141"/>
      <c r="R37" s="141"/>
      <c r="S37" s="141"/>
    </row>
    <row r="38" spans="1:19" ht="23.25" customHeight="1" thickBot="1">
      <c r="A38" s="8" t="s">
        <v>92</v>
      </c>
      <c r="B38" s="48">
        <f t="shared" si="3"/>
        <v>0</v>
      </c>
      <c r="C38" s="48">
        <f t="shared" si="4"/>
        <v>0</v>
      </c>
      <c r="D38" s="48">
        <f t="shared" si="5"/>
        <v>0</v>
      </c>
      <c r="E38" s="48">
        <f t="shared" si="6"/>
        <v>0</v>
      </c>
      <c r="F38" s="48">
        <f>+(B7*C7*O22)/1000</f>
        <v>0</v>
      </c>
      <c r="G38" s="48">
        <f t="shared" si="7"/>
        <v>0</v>
      </c>
      <c r="H38" s="48">
        <f>+(B7*C7*Q22)/1000</f>
        <v>0</v>
      </c>
      <c r="I38" s="48">
        <f>+(B7*C7*R22)/1000</f>
        <v>0</v>
      </c>
      <c r="J38" s="48">
        <f>+(B7*C7*S22)/1000</f>
        <v>0</v>
      </c>
      <c r="K38" s="141"/>
      <c r="L38" s="141"/>
      <c r="M38" s="141"/>
      <c r="N38" s="141"/>
      <c r="O38" s="141"/>
      <c r="P38" s="141"/>
      <c r="Q38" s="141"/>
      <c r="R38" s="141"/>
      <c r="S38" s="141"/>
    </row>
    <row r="39" spans="1:19" ht="23.25" customHeight="1" thickBot="1">
      <c r="A39" s="8" t="s">
        <v>93</v>
      </c>
      <c r="B39" s="48">
        <f t="shared" si="3"/>
        <v>0</v>
      </c>
      <c r="C39" s="48">
        <f t="shared" si="4"/>
        <v>0</v>
      </c>
      <c r="D39" s="48">
        <f t="shared" si="5"/>
        <v>0</v>
      </c>
      <c r="E39" s="48">
        <f t="shared" si="6"/>
        <v>0</v>
      </c>
      <c r="F39" s="48">
        <f>+(B8*C8*O23)/1000</f>
        <v>0</v>
      </c>
      <c r="G39" s="48">
        <f t="shared" si="7"/>
        <v>0</v>
      </c>
      <c r="H39" s="48">
        <f>+(B8*C8*Q23)/1000</f>
        <v>0</v>
      </c>
      <c r="I39" s="48">
        <f t="shared" ref="I39:I44" si="8">+(B8*C8*R23)/1000</f>
        <v>0</v>
      </c>
      <c r="J39" s="48">
        <f t="shared" ref="J39:J44" si="9">+(B8*C8*S23)/1000</f>
        <v>0</v>
      </c>
      <c r="K39" s="141"/>
      <c r="L39" s="141"/>
      <c r="M39" s="141"/>
      <c r="N39" s="141"/>
      <c r="O39" s="141"/>
      <c r="P39" s="141"/>
      <c r="Q39" s="141"/>
      <c r="R39" s="141"/>
      <c r="S39" s="141"/>
    </row>
    <row r="40" spans="1:19" ht="23.25" customHeight="1" thickBot="1">
      <c r="A40" s="8" t="s">
        <v>94</v>
      </c>
      <c r="B40" s="48">
        <f t="shared" si="3"/>
        <v>0</v>
      </c>
      <c r="C40" s="48">
        <f t="shared" si="4"/>
        <v>0</v>
      </c>
      <c r="D40" s="48">
        <f t="shared" si="5"/>
        <v>0</v>
      </c>
      <c r="E40" s="48">
        <f t="shared" si="6"/>
        <v>0</v>
      </c>
      <c r="F40" s="48">
        <f>+(B9*C9*O24)/1000</f>
        <v>0</v>
      </c>
      <c r="G40" s="48">
        <f t="shared" si="7"/>
        <v>0</v>
      </c>
      <c r="H40" s="48">
        <f t="shared" ref="H40:H44" si="10">+(B9*C9*Q24)/1000</f>
        <v>0</v>
      </c>
      <c r="I40" s="48">
        <f t="shared" si="8"/>
        <v>0</v>
      </c>
      <c r="J40" s="48">
        <f t="shared" si="9"/>
        <v>0</v>
      </c>
      <c r="K40" s="141"/>
      <c r="L40" s="141"/>
      <c r="M40" s="141"/>
      <c r="N40" s="141"/>
      <c r="O40" s="141"/>
      <c r="P40" s="141"/>
      <c r="Q40" s="141"/>
      <c r="R40" s="141"/>
      <c r="S40" s="141"/>
    </row>
    <row r="41" spans="1:19" ht="23.25" customHeight="1" thickBot="1">
      <c r="A41" s="8" t="s">
        <v>95</v>
      </c>
      <c r="B41" s="48">
        <f t="shared" si="3"/>
        <v>0</v>
      </c>
      <c r="C41" s="48">
        <f t="shared" si="4"/>
        <v>0</v>
      </c>
      <c r="D41" s="48">
        <f t="shared" si="5"/>
        <v>0</v>
      </c>
      <c r="E41" s="48">
        <f t="shared" si="6"/>
        <v>0</v>
      </c>
      <c r="F41" s="49"/>
      <c r="G41" s="48">
        <f t="shared" si="7"/>
        <v>0</v>
      </c>
      <c r="H41" s="48">
        <f t="shared" si="10"/>
        <v>0</v>
      </c>
      <c r="I41" s="48">
        <f t="shared" si="8"/>
        <v>0</v>
      </c>
      <c r="J41" s="48">
        <f t="shared" si="9"/>
        <v>0</v>
      </c>
      <c r="K41" s="141"/>
      <c r="L41" s="141"/>
      <c r="M41" s="141"/>
      <c r="N41" s="141"/>
      <c r="O41" s="141"/>
      <c r="P41" s="141"/>
      <c r="Q41" s="141"/>
      <c r="R41" s="141"/>
      <c r="S41" s="141"/>
    </row>
    <row r="42" spans="1:19" ht="23.25" customHeight="1" thickBot="1">
      <c r="A42" s="8" t="s">
        <v>96</v>
      </c>
      <c r="B42" s="48">
        <f t="shared" si="3"/>
        <v>0</v>
      </c>
      <c r="C42" s="48">
        <f t="shared" si="4"/>
        <v>0</v>
      </c>
      <c r="D42" s="48">
        <f t="shared" si="5"/>
        <v>0</v>
      </c>
      <c r="E42" s="48">
        <f t="shared" si="6"/>
        <v>0</v>
      </c>
      <c r="F42" s="49"/>
      <c r="G42" s="48">
        <f t="shared" si="7"/>
        <v>0</v>
      </c>
      <c r="H42" s="48">
        <f t="shared" si="10"/>
        <v>0</v>
      </c>
      <c r="I42" s="48">
        <f t="shared" si="8"/>
        <v>0</v>
      </c>
      <c r="J42" s="48">
        <f t="shared" si="9"/>
        <v>0</v>
      </c>
      <c r="K42" s="141"/>
      <c r="L42" s="141"/>
      <c r="M42" s="141"/>
      <c r="N42" s="141"/>
      <c r="O42" s="141"/>
      <c r="P42" s="141"/>
      <c r="Q42" s="141"/>
      <c r="R42" s="141"/>
      <c r="S42" s="141"/>
    </row>
    <row r="43" spans="1:19" ht="23.25" customHeight="1" thickBot="1">
      <c r="A43" s="8" t="s">
        <v>97</v>
      </c>
      <c r="B43" s="48">
        <f t="shared" si="3"/>
        <v>0</v>
      </c>
      <c r="C43" s="48">
        <f t="shared" si="4"/>
        <v>0</v>
      </c>
      <c r="D43" s="48">
        <f t="shared" si="5"/>
        <v>0</v>
      </c>
      <c r="E43" s="48">
        <f t="shared" si="6"/>
        <v>0</v>
      </c>
      <c r="F43" s="49"/>
      <c r="G43" s="48">
        <f t="shared" si="7"/>
        <v>0</v>
      </c>
      <c r="H43" s="48">
        <f t="shared" si="10"/>
        <v>0</v>
      </c>
      <c r="I43" s="48">
        <f t="shared" si="8"/>
        <v>0</v>
      </c>
      <c r="J43" s="48">
        <f t="shared" si="9"/>
        <v>0</v>
      </c>
      <c r="K43" s="141"/>
      <c r="L43" s="141"/>
      <c r="M43" s="141"/>
      <c r="N43" s="141"/>
      <c r="O43" s="141"/>
      <c r="P43" s="141"/>
      <c r="Q43" s="141"/>
      <c r="R43" s="141"/>
      <c r="S43" s="141"/>
    </row>
    <row r="44" spans="1:19" ht="23.25" customHeight="1" thickBot="1">
      <c r="A44" s="8" t="s">
        <v>98</v>
      </c>
      <c r="B44" s="48">
        <f t="shared" si="3"/>
        <v>0</v>
      </c>
      <c r="C44" s="48">
        <f t="shared" si="4"/>
        <v>0</v>
      </c>
      <c r="D44" s="48">
        <f t="shared" si="5"/>
        <v>0</v>
      </c>
      <c r="E44" s="48">
        <f t="shared" si="6"/>
        <v>0</v>
      </c>
      <c r="F44" s="49"/>
      <c r="G44" s="48">
        <f t="shared" si="7"/>
        <v>0</v>
      </c>
      <c r="H44" s="48">
        <f t="shared" si="10"/>
        <v>0</v>
      </c>
      <c r="I44" s="48">
        <f t="shared" si="8"/>
        <v>0</v>
      </c>
      <c r="J44" s="48">
        <f t="shared" si="9"/>
        <v>0</v>
      </c>
      <c r="K44" s="141"/>
      <c r="L44" s="141"/>
      <c r="M44" s="141"/>
      <c r="N44" s="141"/>
      <c r="O44" s="141"/>
      <c r="P44" s="141"/>
      <c r="Q44" s="141"/>
      <c r="R44" s="141"/>
      <c r="S44" s="141"/>
    </row>
    <row r="45" spans="1:19" ht="22.5" customHeight="1" thickBot="1">
      <c r="A45" s="13" t="s">
        <v>22</v>
      </c>
      <c r="B45" s="48">
        <f t="shared" ref="B45:J45" si="11">SUM(B37:B44)</f>
        <v>0</v>
      </c>
      <c r="C45" s="48">
        <f t="shared" si="11"/>
        <v>0</v>
      </c>
      <c r="D45" s="48">
        <f t="shared" si="11"/>
        <v>0</v>
      </c>
      <c r="E45" s="48">
        <f t="shared" si="11"/>
        <v>0</v>
      </c>
      <c r="F45" s="48">
        <f t="shared" si="11"/>
        <v>0</v>
      </c>
      <c r="G45" s="48">
        <f t="shared" si="11"/>
        <v>0</v>
      </c>
      <c r="H45" s="48">
        <f t="shared" si="11"/>
        <v>0</v>
      </c>
      <c r="I45" s="48">
        <f t="shared" si="11"/>
        <v>0</v>
      </c>
      <c r="J45" s="48">
        <f t="shared" si="11"/>
        <v>0</v>
      </c>
      <c r="K45" s="141"/>
      <c r="L45" s="141"/>
      <c r="M45" s="141"/>
      <c r="N45" s="141"/>
      <c r="O45" s="141"/>
      <c r="P45" s="141"/>
      <c r="Q45" s="141"/>
      <c r="R45" s="141"/>
      <c r="S45" s="141"/>
    </row>
    <row r="46" spans="1:19" ht="8.2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2.25" customHeight="1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2.25" customHeight="1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ht="2.25" customHeight="1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ht="10.5" customHeight="1" thickBot="1">
      <c r="A50" s="7" t="s">
        <v>122</v>
      </c>
    </row>
    <row r="51" spans="1:19" ht="21" customHeight="1" thickBot="1">
      <c r="A51" s="182" t="s">
        <v>17</v>
      </c>
      <c r="B51" s="178" t="s">
        <v>21</v>
      </c>
      <c r="C51" s="192"/>
      <c r="D51" s="192"/>
      <c r="E51" s="192"/>
      <c r="F51" s="192"/>
      <c r="G51" s="192"/>
      <c r="H51" s="192"/>
      <c r="I51" s="192"/>
      <c r="J51" s="179"/>
    </row>
    <row r="52" spans="1:19" ht="21" customHeight="1" thickBot="1">
      <c r="A52" s="200"/>
      <c r="B52" s="182" t="s">
        <v>730</v>
      </c>
      <c r="C52" s="212" t="s">
        <v>731</v>
      </c>
      <c r="D52" s="186" t="s">
        <v>111</v>
      </c>
      <c r="E52" s="187"/>
      <c r="F52" s="187"/>
      <c r="G52" s="187"/>
      <c r="H52" s="187"/>
      <c r="I52" s="188"/>
      <c r="J52" s="212" t="s">
        <v>734</v>
      </c>
    </row>
    <row r="53" spans="1:19" ht="21" customHeight="1" thickBot="1">
      <c r="A53" s="200"/>
      <c r="B53" s="200"/>
      <c r="C53" s="213"/>
      <c r="D53" s="182" t="s">
        <v>23</v>
      </c>
      <c r="E53" s="182" t="s">
        <v>24</v>
      </c>
      <c r="F53" s="186" t="s">
        <v>25</v>
      </c>
      <c r="G53" s="187"/>
      <c r="H53" s="187"/>
      <c r="I53" s="188"/>
      <c r="J53" s="213"/>
    </row>
    <row r="54" spans="1:19" ht="37.5" customHeight="1" thickBot="1">
      <c r="A54" s="183"/>
      <c r="B54" s="183"/>
      <c r="C54" s="214"/>
      <c r="D54" s="183"/>
      <c r="E54" s="183"/>
      <c r="F54" s="26" t="s">
        <v>26</v>
      </c>
      <c r="G54" s="26" t="s">
        <v>27</v>
      </c>
      <c r="H54" s="26" t="s">
        <v>28</v>
      </c>
      <c r="I54" s="26" t="s">
        <v>29</v>
      </c>
      <c r="J54" s="214"/>
    </row>
    <row r="55" spans="1:19" ht="20.25" customHeight="1" thickBot="1">
      <c r="A55" s="8" t="s">
        <v>91</v>
      </c>
      <c r="B55" s="15"/>
      <c r="C55" s="15"/>
      <c r="D55" s="15"/>
      <c r="E55" s="15"/>
      <c r="F55" s="15"/>
      <c r="G55" s="15"/>
      <c r="H55" s="15"/>
      <c r="I55" s="15"/>
      <c r="J55" s="15"/>
    </row>
    <row r="56" spans="1:19" ht="20.25" customHeight="1" thickBot="1">
      <c r="A56" s="8" t="s">
        <v>92</v>
      </c>
      <c r="B56" s="15"/>
      <c r="C56" s="15"/>
      <c r="D56" s="15"/>
      <c r="E56" s="15"/>
      <c r="F56" s="15"/>
      <c r="G56" s="15"/>
      <c r="H56" s="15"/>
      <c r="I56" s="15"/>
      <c r="J56" s="15"/>
    </row>
    <row r="57" spans="1:19" ht="20.25" customHeight="1" thickBot="1">
      <c r="A57" s="8" t="s">
        <v>93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9" ht="20.25" customHeight="1" thickBot="1">
      <c r="A58" s="8" t="s">
        <v>94</v>
      </c>
      <c r="B58" s="15"/>
      <c r="C58" s="17"/>
      <c r="D58" s="15"/>
      <c r="E58" s="15"/>
      <c r="F58" s="15"/>
      <c r="G58" s="15"/>
      <c r="H58" s="15"/>
      <c r="I58" s="15"/>
      <c r="J58" s="17"/>
    </row>
    <row r="59" spans="1:19" ht="20.25" customHeight="1" thickBot="1">
      <c r="A59" s="8" t="s">
        <v>95</v>
      </c>
      <c r="B59" s="15"/>
      <c r="C59" s="17"/>
      <c r="D59" s="15"/>
      <c r="E59" s="15"/>
      <c r="F59" s="15"/>
      <c r="G59" s="15"/>
      <c r="H59" s="15"/>
      <c r="I59" s="15"/>
      <c r="J59" s="17"/>
    </row>
    <row r="60" spans="1:19" ht="20.25" customHeight="1" thickBot="1">
      <c r="A60" s="8" t="s">
        <v>96</v>
      </c>
      <c r="B60" s="15"/>
      <c r="C60" s="17"/>
      <c r="D60" s="15"/>
      <c r="E60" s="15"/>
      <c r="F60" s="15"/>
      <c r="G60" s="15"/>
      <c r="H60" s="15"/>
      <c r="I60" s="15"/>
      <c r="J60" s="17"/>
    </row>
    <row r="61" spans="1:19" ht="20.25" customHeight="1" thickBot="1">
      <c r="A61" s="8" t="s">
        <v>97</v>
      </c>
      <c r="B61" s="15"/>
      <c r="C61" s="17"/>
      <c r="D61" s="15"/>
      <c r="E61" s="15"/>
      <c r="F61" s="15"/>
      <c r="G61" s="15"/>
      <c r="H61" s="15"/>
      <c r="I61" s="15"/>
      <c r="J61" s="17"/>
    </row>
    <row r="62" spans="1:19" ht="20.25" customHeight="1" thickBot="1">
      <c r="A62" s="8" t="s">
        <v>98</v>
      </c>
      <c r="B62" s="15"/>
      <c r="C62" s="17"/>
      <c r="D62" s="15"/>
      <c r="E62" s="15"/>
      <c r="F62" s="15"/>
      <c r="G62" s="15"/>
      <c r="H62" s="15"/>
      <c r="I62" s="15"/>
      <c r="J62" s="17"/>
    </row>
    <row r="63" spans="1:19" ht="20.25" customHeight="1" thickBot="1">
      <c r="A63" s="88" t="s">
        <v>711</v>
      </c>
      <c r="B63" s="48" t="e">
        <f>+(B55*J37+B56*J38)/(J37+J38)</f>
        <v>#DIV/0!</v>
      </c>
      <c r="C63" s="210" t="e">
        <f>+(C55*J37+C56*J38+C57*J39+C58*J40+C59*J41+C60*J42+C61*J43+C62*J44)/J45</f>
        <v>#DIV/0!</v>
      </c>
      <c r="D63" s="210" t="str">
        <f>+IF(COUNTIFS(D$55:D$62,"x")&gt;0,"X","")</f>
        <v/>
      </c>
      <c r="E63" s="210" t="str">
        <f t="shared" ref="E63:I63" si="12">+IF(COUNTIFS(E$55:E$62,"x")&gt;0,"X","")</f>
        <v/>
      </c>
      <c r="F63" s="210" t="str">
        <f t="shared" si="12"/>
        <v/>
      </c>
      <c r="G63" s="210" t="str">
        <f t="shared" si="12"/>
        <v/>
      </c>
      <c r="H63" s="210" t="str">
        <f t="shared" si="12"/>
        <v/>
      </c>
      <c r="I63" s="210" t="str">
        <f t="shared" si="12"/>
        <v/>
      </c>
      <c r="J63" s="210" t="e">
        <f>+(J55*Q36+J56*Q37+J57*Q38+J58*Q39+J59*Q40+J60*Q41+J61*Q42+J62*Q43)/Q44</f>
        <v>#DIV/0!</v>
      </c>
      <c r="K63" s="46"/>
      <c r="L63" s="46"/>
      <c r="M63" s="46"/>
      <c r="N63" s="46"/>
      <c r="O63" s="46"/>
      <c r="P63" s="46"/>
      <c r="Q63" s="46"/>
      <c r="R63" s="46"/>
      <c r="S63" s="46"/>
    </row>
    <row r="64" spans="1:19" ht="20.25" customHeight="1" thickBot="1">
      <c r="A64" s="89" t="s">
        <v>712</v>
      </c>
      <c r="B64" s="48" t="e">
        <f>+(B57*J39+B58*J40+B59*J41+B60*J42+B61*J43+B62*J44)/(J45-J37-J38)</f>
        <v>#DIV/0!</v>
      </c>
      <c r="C64" s="211"/>
      <c r="D64" s="211"/>
      <c r="E64" s="211"/>
      <c r="F64" s="211"/>
      <c r="G64" s="211"/>
      <c r="H64" s="211"/>
      <c r="I64" s="211"/>
      <c r="J64" s="211"/>
      <c r="K64" s="46"/>
      <c r="L64" s="46"/>
      <c r="M64" s="46"/>
      <c r="N64" s="46"/>
      <c r="O64" s="46"/>
      <c r="P64" s="46"/>
      <c r="Q64" s="46"/>
      <c r="R64" s="46"/>
      <c r="S64" s="46"/>
    </row>
    <row r="65" spans="1:22" ht="20.25" customHeight="1">
      <c r="A65" s="129"/>
      <c r="B65" s="141"/>
      <c r="C65" s="141"/>
      <c r="D65" s="141"/>
      <c r="E65" s="141"/>
      <c r="F65" s="141"/>
      <c r="G65" s="141"/>
      <c r="H65" s="141"/>
      <c r="I65" s="141"/>
      <c r="J65" s="141"/>
      <c r="K65" s="46"/>
      <c r="L65" s="46"/>
      <c r="M65" s="46"/>
      <c r="N65" s="46"/>
      <c r="O65" s="46"/>
      <c r="P65" s="46"/>
      <c r="Q65" s="46"/>
      <c r="R65" s="46"/>
      <c r="S65" s="46"/>
    </row>
    <row r="66" spans="1:22" s="135" customFormat="1" ht="35.25" customHeight="1">
      <c r="A66" s="130" t="s">
        <v>721</v>
      </c>
      <c r="B66" s="131"/>
      <c r="C66" s="131"/>
      <c r="D66" s="131"/>
      <c r="E66" s="131"/>
      <c r="F66" s="142"/>
      <c r="G66" s="132"/>
      <c r="H66" s="132"/>
      <c r="I66" s="132"/>
      <c r="J66" s="132"/>
      <c r="K66" s="132"/>
      <c r="L66" s="132"/>
      <c r="M66" s="132"/>
      <c r="N66" s="133"/>
      <c r="O66" s="133"/>
      <c r="P66" s="133"/>
      <c r="Q66" s="133"/>
      <c r="R66" s="133"/>
      <c r="S66" s="133"/>
      <c r="T66" s="134"/>
      <c r="U66" s="134"/>
      <c r="V66" s="134"/>
    </row>
    <row r="67" spans="1:22" s="137" customFormat="1" ht="24.75" customHeight="1">
      <c r="A67" s="131" t="s">
        <v>722</v>
      </c>
      <c r="B67" s="131"/>
      <c r="C67" s="131"/>
      <c r="D67" s="131"/>
      <c r="E67" s="131"/>
      <c r="F67" s="142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6"/>
      <c r="U67" s="136"/>
      <c r="V67" s="136"/>
    </row>
    <row r="68" spans="1:22" s="137" customFormat="1" ht="26.25" customHeight="1">
      <c r="A68" s="138" t="s">
        <v>109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9"/>
      <c r="L68" s="139"/>
      <c r="M68" s="139"/>
      <c r="N68" s="139"/>
      <c r="O68" s="139"/>
      <c r="P68" s="139"/>
      <c r="Q68" s="139"/>
      <c r="R68" s="139"/>
      <c r="S68" s="139"/>
    </row>
  </sheetData>
  <mergeCells count="50">
    <mergeCell ref="U17:U20"/>
    <mergeCell ref="V17:V20"/>
    <mergeCell ref="A33:A36"/>
    <mergeCell ref="B35:B36"/>
    <mergeCell ref="D35:D36"/>
    <mergeCell ref="F35:F36"/>
    <mergeCell ref="G35:G36"/>
    <mergeCell ref="C35:C36"/>
    <mergeCell ref="E35:E36"/>
    <mergeCell ref="B17:E18"/>
    <mergeCell ref="B33:E34"/>
    <mergeCell ref="F33:J34"/>
    <mergeCell ref="J35:J36"/>
    <mergeCell ref="H35:H36"/>
    <mergeCell ref="I35:I36"/>
    <mergeCell ref="T17:T20"/>
    <mergeCell ref="A51:A54"/>
    <mergeCell ref="C52:C54"/>
    <mergeCell ref="B52:B54"/>
    <mergeCell ref="D53:D54"/>
    <mergeCell ref="E53:E54"/>
    <mergeCell ref="H63:H64"/>
    <mergeCell ref="I63:I64"/>
    <mergeCell ref="F53:I53"/>
    <mergeCell ref="C63:C64"/>
    <mergeCell ref="B51:J51"/>
    <mergeCell ref="J52:J54"/>
    <mergeCell ref="D63:D64"/>
    <mergeCell ref="D52:I52"/>
    <mergeCell ref="E63:E64"/>
    <mergeCell ref="F63:F64"/>
    <mergeCell ref="G63:G64"/>
    <mergeCell ref="J63:J64"/>
    <mergeCell ref="B2:J2"/>
    <mergeCell ref="A17:A20"/>
    <mergeCell ref="B19:B20"/>
    <mergeCell ref="C19:C20"/>
    <mergeCell ref="D19:D20"/>
    <mergeCell ref="E19:E20"/>
    <mergeCell ref="F19:H19"/>
    <mergeCell ref="F17:N17"/>
    <mergeCell ref="I19:K19"/>
    <mergeCell ref="L19:N19"/>
    <mergeCell ref="S19:S20"/>
    <mergeCell ref="O17:S17"/>
    <mergeCell ref="O18:S18"/>
    <mergeCell ref="O19:O20"/>
    <mergeCell ref="P19:P20"/>
    <mergeCell ref="Q19:Q20"/>
    <mergeCell ref="R19:R20"/>
  </mergeCells>
  <pageMargins left="0.70866141732283472" right="0.70866141732283472" top="1.8110236220472442" bottom="1.1417322834645669" header="0.35433070866141736" footer="0.15748031496062992"/>
  <pageSetup paperSize="8" scale="87" fitToHeight="0" orientation="landscape" r:id="rId1"/>
  <headerFooter scaleWithDoc="0">
    <oddHeader xml:space="preserve">&amp;L&amp;G
&amp;C
&amp;24Plano de Alimentação&amp;R
</oddHeader>
    <oddFooter>&amp;C&amp;G</oddFooter>
  </headerFooter>
  <rowBreaks count="1" manualBreakCount="1">
    <brk id="27" max="10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V68"/>
  <sheetViews>
    <sheetView showGridLines="0" topLeftCell="G6" zoomScaleNormal="100" zoomScalePageLayoutView="115" workbookViewId="0">
      <selection activeCell="T21" sqref="T21:V28"/>
    </sheetView>
  </sheetViews>
  <sheetFormatPr defaultColWidth="10.5703125" defaultRowHeight="12"/>
  <cols>
    <col min="1" max="1" width="35.42578125" style="4" customWidth="1"/>
    <col min="2" max="3" width="18.140625" style="4" customWidth="1"/>
    <col min="4" max="4" width="16.42578125" style="4" customWidth="1"/>
    <col min="5" max="5" width="17.140625" style="4" customWidth="1"/>
    <col min="6" max="6" width="18.140625" style="4" customWidth="1"/>
    <col min="7" max="7" width="19" style="4" customWidth="1"/>
    <col min="8" max="8" width="20.42578125" style="4" customWidth="1"/>
    <col min="9" max="10" width="18.140625" style="4" customWidth="1"/>
    <col min="11" max="13" width="20.5703125" style="4" customWidth="1"/>
    <col min="14" max="14" width="10.5703125" style="4"/>
    <col min="15" max="22" width="14.7109375" style="4" customWidth="1"/>
    <col min="23" max="16384" width="10.5703125" style="4"/>
  </cols>
  <sheetData>
    <row r="1" spans="1:12" ht="12.75" thickBot="1"/>
    <row r="2" spans="1:12" ht="19.5" customHeight="1" thickBot="1">
      <c r="A2" s="45" t="s">
        <v>59</v>
      </c>
      <c r="B2" s="207">
        <f>+'2.PA_PLANO DE ALIMENTAÇÃO'!C24</f>
        <v>0</v>
      </c>
      <c r="C2" s="208"/>
      <c r="D2" s="208"/>
      <c r="E2" s="208"/>
      <c r="F2" s="208"/>
      <c r="G2" s="208"/>
      <c r="H2" s="208"/>
      <c r="I2" s="208"/>
      <c r="J2" s="209"/>
    </row>
    <row r="3" spans="1:12" ht="19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.75" thickBot="1">
      <c r="A4" s="7" t="s">
        <v>119</v>
      </c>
    </row>
    <row r="5" spans="1:12" ht="30.75" customHeight="1" thickBot="1">
      <c r="A5" s="25" t="s">
        <v>17</v>
      </c>
      <c r="B5" s="90" t="s">
        <v>714</v>
      </c>
      <c r="C5" s="47" t="s">
        <v>64</v>
      </c>
      <c r="D5" s="90" t="s">
        <v>11</v>
      </c>
      <c r="E5" s="46"/>
    </row>
    <row r="6" spans="1:12" ht="21.75" customHeight="1" thickBot="1">
      <c r="A6" s="8" t="s">
        <v>91</v>
      </c>
      <c r="B6" s="123"/>
      <c r="C6" s="16"/>
      <c r="D6" s="92">
        <f>B6*0.4</f>
        <v>0</v>
      </c>
      <c r="E6" s="93"/>
    </row>
    <row r="7" spans="1:12" ht="21.75" customHeight="1" thickBot="1">
      <c r="A7" s="8" t="s">
        <v>92</v>
      </c>
      <c r="B7" s="123"/>
      <c r="C7" s="16"/>
      <c r="D7" s="92">
        <f>B7*0.4</f>
        <v>0</v>
      </c>
      <c r="E7" s="46"/>
    </row>
    <row r="8" spans="1:12" ht="21.75" customHeight="1" thickBot="1">
      <c r="A8" s="8" t="s">
        <v>93</v>
      </c>
      <c r="B8" s="123"/>
      <c r="C8" s="16"/>
      <c r="D8" s="92">
        <f>B8*0.6</f>
        <v>0</v>
      </c>
      <c r="E8" s="46"/>
    </row>
    <row r="9" spans="1:12" ht="21.75" customHeight="1" thickBot="1">
      <c r="A9" s="8" t="s">
        <v>94</v>
      </c>
      <c r="B9" s="123"/>
      <c r="C9" s="16"/>
      <c r="D9" s="92">
        <f>B9*0.6</f>
        <v>0</v>
      </c>
      <c r="E9" s="46"/>
    </row>
    <row r="10" spans="1:12" ht="21.75" customHeight="1" thickBot="1">
      <c r="A10" s="8" t="s">
        <v>95</v>
      </c>
      <c r="B10" s="123"/>
      <c r="C10" s="16"/>
      <c r="D10" s="92">
        <f>B10*0.6</f>
        <v>0</v>
      </c>
      <c r="E10" s="46"/>
    </row>
    <row r="11" spans="1:12" ht="21.75" customHeight="1" thickBot="1">
      <c r="A11" s="8" t="s">
        <v>96</v>
      </c>
      <c r="B11" s="123"/>
      <c r="C11" s="16"/>
      <c r="D11" s="92">
        <f>B11*0.6</f>
        <v>0</v>
      </c>
      <c r="E11" s="46"/>
    </row>
    <row r="12" spans="1:12" ht="21.75" customHeight="1" thickBot="1">
      <c r="A12" s="8" t="s">
        <v>97</v>
      </c>
      <c r="B12" s="123"/>
      <c r="C12" s="16"/>
      <c r="D12" s="92">
        <f>B12</f>
        <v>0</v>
      </c>
      <c r="E12" s="46"/>
    </row>
    <row r="13" spans="1:12" ht="21.75" customHeight="1" thickBot="1">
      <c r="A13" s="8" t="s">
        <v>98</v>
      </c>
      <c r="B13" s="123"/>
      <c r="C13" s="16"/>
      <c r="D13" s="92">
        <f>B13</f>
        <v>0</v>
      </c>
      <c r="E13" s="46"/>
    </row>
    <row r="14" spans="1:12" ht="22.5" customHeight="1" thickBot="1">
      <c r="A14" s="9" t="s">
        <v>22</v>
      </c>
      <c r="B14" s="92">
        <f>SUM(B6:B13)</f>
        <v>0</v>
      </c>
      <c r="C14" s="91"/>
      <c r="D14" s="92">
        <f>SUM(D6:D13)</f>
        <v>0</v>
      </c>
      <c r="E14" s="46"/>
    </row>
    <row r="15" spans="1:12" ht="15" customHeight="1">
      <c r="A15" s="11"/>
      <c r="B15" s="12"/>
      <c r="C15" s="12"/>
      <c r="D15" s="46"/>
      <c r="E15" s="46"/>
    </row>
    <row r="16" spans="1:12" ht="15.75" thickBot="1">
      <c r="A16" s="7" t="s">
        <v>120</v>
      </c>
    </row>
    <row r="17" spans="1:22" ht="17.25" customHeight="1">
      <c r="A17" s="182" t="s">
        <v>17</v>
      </c>
      <c r="B17" s="178" t="s">
        <v>61</v>
      </c>
      <c r="C17" s="192"/>
      <c r="D17" s="192"/>
      <c r="E17" s="179"/>
      <c r="F17" s="178" t="s">
        <v>19</v>
      </c>
      <c r="G17" s="192"/>
      <c r="H17" s="192"/>
      <c r="I17" s="192"/>
      <c r="J17" s="192"/>
      <c r="K17" s="192"/>
      <c r="L17" s="192"/>
      <c r="M17" s="192"/>
      <c r="N17" s="179"/>
      <c r="O17" s="178" t="s">
        <v>19</v>
      </c>
      <c r="P17" s="192"/>
      <c r="Q17" s="192"/>
      <c r="R17" s="192"/>
      <c r="S17" s="179"/>
      <c r="T17" s="189" t="s">
        <v>724</v>
      </c>
      <c r="U17" s="189" t="s">
        <v>732</v>
      </c>
      <c r="V17" s="189" t="s">
        <v>733</v>
      </c>
    </row>
    <row r="18" spans="1:22" ht="17.25" customHeight="1" thickBot="1">
      <c r="A18" s="200"/>
      <c r="B18" s="193"/>
      <c r="C18" s="194"/>
      <c r="D18" s="194"/>
      <c r="E18" s="195"/>
      <c r="F18" s="127"/>
      <c r="G18" s="128"/>
      <c r="H18" s="128"/>
      <c r="I18" s="128"/>
      <c r="J18" s="128"/>
      <c r="K18" s="128"/>
      <c r="L18" s="128"/>
      <c r="M18" s="128"/>
      <c r="N18" s="128"/>
      <c r="O18" s="204" t="s">
        <v>715</v>
      </c>
      <c r="P18" s="205"/>
      <c r="Q18" s="205"/>
      <c r="R18" s="205"/>
      <c r="S18" s="206"/>
      <c r="T18" s="215"/>
      <c r="U18" s="215"/>
      <c r="V18" s="215"/>
    </row>
    <row r="19" spans="1:22" ht="17.25" customHeight="1" thickBot="1">
      <c r="A19" s="200"/>
      <c r="B19" s="182" t="s">
        <v>62</v>
      </c>
      <c r="C19" s="189" t="s">
        <v>723</v>
      </c>
      <c r="D19" s="184" t="s">
        <v>63</v>
      </c>
      <c r="E19" s="189" t="s">
        <v>725</v>
      </c>
      <c r="F19" s="186" t="s">
        <v>5</v>
      </c>
      <c r="G19" s="187"/>
      <c r="H19" s="188"/>
      <c r="I19" s="186" t="s">
        <v>3</v>
      </c>
      <c r="J19" s="187"/>
      <c r="K19" s="188"/>
      <c r="L19" s="186" t="s">
        <v>726</v>
      </c>
      <c r="M19" s="187"/>
      <c r="N19" s="188"/>
      <c r="O19" s="182" t="s">
        <v>20</v>
      </c>
      <c r="P19" s="182" t="s">
        <v>5</v>
      </c>
      <c r="Q19" s="182" t="s">
        <v>3</v>
      </c>
      <c r="R19" s="182" t="s">
        <v>7</v>
      </c>
      <c r="S19" s="182" t="s">
        <v>21</v>
      </c>
      <c r="T19" s="215"/>
      <c r="U19" s="215"/>
      <c r="V19" s="215"/>
    </row>
    <row r="20" spans="1:22" ht="32.25" customHeight="1" thickBot="1">
      <c r="A20" s="183"/>
      <c r="B20" s="183"/>
      <c r="C20" s="190"/>
      <c r="D20" s="185"/>
      <c r="E20" s="190"/>
      <c r="F20" s="125" t="s">
        <v>727</v>
      </c>
      <c r="G20" s="125" t="s">
        <v>728</v>
      </c>
      <c r="H20" s="125" t="s">
        <v>729</v>
      </c>
      <c r="I20" s="125" t="s">
        <v>727</v>
      </c>
      <c r="J20" s="125" t="s">
        <v>728</v>
      </c>
      <c r="K20" s="125" t="s">
        <v>729</v>
      </c>
      <c r="L20" s="125" t="s">
        <v>727</v>
      </c>
      <c r="M20" s="125" t="s">
        <v>728</v>
      </c>
      <c r="N20" s="125" t="s">
        <v>729</v>
      </c>
      <c r="O20" s="183"/>
      <c r="P20" s="183"/>
      <c r="Q20" s="183"/>
      <c r="R20" s="183"/>
      <c r="S20" s="183"/>
      <c r="T20" s="190"/>
      <c r="U20" s="190"/>
      <c r="V20" s="190"/>
    </row>
    <row r="21" spans="1:22" ht="21.75" customHeight="1" thickBot="1">
      <c r="A21" s="8" t="s">
        <v>91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44" t="e">
        <f>((P21*F21)+(Q21*I21)+(R21*L21)+(S21*J55))/((SUM(P21:S21))*1000)*100</f>
        <v>#DIV/0!</v>
      </c>
      <c r="U21" s="144" t="e">
        <f>((P21*G21)+(Q21*J21)+(R21*M21)+(S21*B55))/((SUM(P21:S21))*1000)*100</f>
        <v>#DIV/0!</v>
      </c>
      <c r="V21" s="144" t="e">
        <f>((H21*P21)+(K21*Q21)+(N21*R21)+(C55*S21))/(SUM(P21:S21)*1000)*100</f>
        <v>#DIV/0!</v>
      </c>
    </row>
    <row r="22" spans="1:22" ht="21.75" customHeight="1" thickBot="1">
      <c r="A22" s="8" t="s">
        <v>92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44" t="e">
        <f t="shared" ref="T22:T28" si="0">((P22*F22)+(Q22*I22)+(R22*L22)+(S22*J56))/((SUM(P22:S22))*1000)*100</f>
        <v>#DIV/0!</v>
      </c>
      <c r="U22" s="144" t="e">
        <f t="shared" ref="U22:U28" si="1">((P22*G22)+(Q22*J22)+(R22*M22)+(S22*B56))/((SUM(P22:S22))*1000)*100</f>
        <v>#DIV/0!</v>
      </c>
      <c r="V22" s="144" t="e">
        <f t="shared" ref="V22:V28" si="2">((H22*P22)+(K22*Q22)+(N22*R22)+(C56*S22))/(SUM(P22:S22)*1000)*100</f>
        <v>#DIV/0!</v>
      </c>
    </row>
    <row r="23" spans="1:22" ht="21.75" customHeight="1" thickBot="1">
      <c r="A23" s="8" t="s">
        <v>93</v>
      </c>
      <c r="B23" s="15"/>
      <c r="C23" s="15"/>
      <c r="D23" s="15"/>
      <c r="E23" s="15"/>
      <c r="F23" s="16"/>
      <c r="G23" s="15"/>
      <c r="H23" s="15"/>
      <c r="I23" s="15"/>
      <c r="J23" s="15"/>
      <c r="K23" s="15"/>
      <c r="L23" s="15"/>
      <c r="M23" s="15"/>
      <c r="N23" s="15"/>
      <c r="O23" s="16"/>
      <c r="P23" s="15"/>
      <c r="Q23" s="15"/>
      <c r="R23" s="15"/>
      <c r="S23" s="15"/>
      <c r="T23" s="144" t="e">
        <f t="shared" si="0"/>
        <v>#DIV/0!</v>
      </c>
      <c r="U23" s="144" t="e">
        <f t="shared" si="1"/>
        <v>#DIV/0!</v>
      </c>
      <c r="V23" s="144" t="e">
        <f t="shared" si="2"/>
        <v>#DIV/0!</v>
      </c>
    </row>
    <row r="24" spans="1:22" ht="21.75" customHeight="1" thickBot="1">
      <c r="A24" s="8" t="s">
        <v>94</v>
      </c>
      <c r="B24" s="15"/>
      <c r="C24" s="15"/>
      <c r="D24" s="15"/>
      <c r="E24" s="15"/>
      <c r="F24" s="16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44" t="e">
        <f t="shared" si="0"/>
        <v>#DIV/0!</v>
      </c>
      <c r="U24" s="144" t="e">
        <f t="shared" si="1"/>
        <v>#DIV/0!</v>
      </c>
      <c r="V24" s="144" t="e">
        <f t="shared" si="2"/>
        <v>#DIV/0!</v>
      </c>
    </row>
    <row r="25" spans="1:22" ht="21.75" customHeight="1" thickBot="1">
      <c r="A25" s="8" t="s">
        <v>95</v>
      </c>
      <c r="B25" s="15"/>
      <c r="C25" s="15"/>
      <c r="D25" s="15"/>
      <c r="E25" s="15"/>
      <c r="F25" s="10"/>
      <c r="G25" s="15"/>
      <c r="H25" s="15"/>
      <c r="I25" s="15"/>
      <c r="J25" s="15"/>
      <c r="K25" s="15"/>
      <c r="L25" s="15"/>
      <c r="M25" s="15"/>
      <c r="N25" s="15"/>
      <c r="O25" s="10"/>
      <c r="P25" s="15"/>
      <c r="Q25" s="15"/>
      <c r="R25" s="15"/>
      <c r="S25" s="15"/>
      <c r="T25" s="144" t="e">
        <f t="shared" si="0"/>
        <v>#DIV/0!</v>
      </c>
      <c r="U25" s="144" t="e">
        <f t="shared" si="1"/>
        <v>#DIV/0!</v>
      </c>
      <c r="V25" s="144" t="e">
        <f t="shared" si="2"/>
        <v>#DIV/0!</v>
      </c>
    </row>
    <row r="26" spans="1:22" ht="21.75" customHeight="1" thickBot="1">
      <c r="A26" s="8" t="s">
        <v>96</v>
      </c>
      <c r="B26" s="15"/>
      <c r="C26" s="15"/>
      <c r="D26" s="15"/>
      <c r="E26" s="15"/>
      <c r="F26" s="10"/>
      <c r="G26" s="15"/>
      <c r="H26" s="15"/>
      <c r="I26" s="15"/>
      <c r="J26" s="15"/>
      <c r="K26" s="15"/>
      <c r="L26" s="15"/>
      <c r="M26" s="15"/>
      <c r="N26" s="15"/>
      <c r="O26" s="10"/>
      <c r="P26" s="15"/>
      <c r="Q26" s="15"/>
      <c r="R26" s="15"/>
      <c r="S26" s="15"/>
      <c r="T26" s="144" t="e">
        <f t="shared" si="0"/>
        <v>#DIV/0!</v>
      </c>
      <c r="U26" s="144" t="e">
        <f t="shared" si="1"/>
        <v>#DIV/0!</v>
      </c>
      <c r="V26" s="144" t="e">
        <f t="shared" si="2"/>
        <v>#DIV/0!</v>
      </c>
    </row>
    <row r="27" spans="1:22" ht="21.75" customHeight="1" thickBot="1">
      <c r="A27" s="8" t="s">
        <v>97</v>
      </c>
      <c r="B27" s="15"/>
      <c r="C27" s="15"/>
      <c r="D27" s="15"/>
      <c r="E27" s="15"/>
      <c r="F27" s="10"/>
      <c r="G27" s="15"/>
      <c r="H27" s="15"/>
      <c r="I27" s="15"/>
      <c r="J27" s="15"/>
      <c r="K27" s="15"/>
      <c r="L27" s="15"/>
      <c r="M27" s="15"/>
      <c r="N27" s="15"/>
      <c r="O27" s="10"/>
      <c r="P27" s="15"/>
      <c r="Q27" s="15"/>
      <c r="R27" s="15"/>
      <c r="S27" s="15"/>
      <c r="T27" s="144" t="e">
        <f t="shared" si="0"/>
        <v>#DIV/0!</v>
      </c>
      <c r="U27" s="144" t="e">
        <f t="shared" si="1"/>
        <v>#DIV/0!</v>
      </c>
      <c r="V27" s="144" t="e">
        <f t="shared" si="2"/>
        <v>#DIV/0!</v>
      </c>
    </row>
    <row r="28" spans="1:22" ht="21.75" customHeight="1" thickBot="1">
      <c r="A28" s="8" t="s">
        <v>98</v>
      </c>
      <c r="B28" s="15"/>
      <c r="C28" s="15"/>
      <c r="D28" s="15"/>
      <c r="E28" s="15"/>
      <c r="F28" s="10"/>
      <c r="G28" s="15"/>
      <c r="H28" s="15"/>
      <c r="I28" s="15"/>
      <c r="J28" s="15"/>
      <c r="K28" s="15"/>
      <c r="L28" s="15"/>
      <c r="M28" s="15"/>
      <c r="N28" s="15"/>
      <c r="O28" s="10"/>
      <c r="P28" s="15"/>
      <c r="Q28" s="15"/>
      <c r="R28" s="15"/>
      <c r="S28" s="15"/>
      <c r="T28" s="144" t="e">
        <f t="shared" si="0"/>
        <v>#DIV/0!</v>
      </c>
      <c r="U28" s="144" t="e">
        <f t="shared" si="1"/>
        <v>#DIV/0!</v>
      </c>
      <c r="V28" s="144" t="e">
        <f t="shared" si="2"/>
        <v>#DIV/0!</v>
      </c>
    </row>
    <row r="29" spans="1:22" ht="10.7" customHeight="1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22" ht="9" customHeight="1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22" ht="4.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22" ht="15.75" thickBot="1">
      <c r="A32" s="7" t="s">
        <v>121</v>
      </c>
    </row>
    <row r="33" spans="1:10" ht="13.5" customHeight="1">
      <c r="A33" s="182" t="s">
        <v>17</v>
      </c>
      <c r="B33" s="178" t="s">
        <v>61</v>
      </c>
      <c r="C33" s="192"/>
      <c r="D33" s="192"/>
      <c r="E33" s="179"/>
      <c r="F33" s="178" t="s">
        <v>713</v>
      </c>
      <c r="G33" s="192"/>
      <c r="H33" s="192"/>
      <c r="I33" s="192"/>
      <c r="J33" s="179"/>
    </row>
    <row r="34" spans="1:10" ht="9" customHeight="1" thickBot="1">
      <c r="A34" s="200"/>
      <c r="B34" s="193"/>
      <c r="C34" s="194"/>
      <c r="D34" s="194"/>
      <c r="E34" s="195"/>
      <c r="F34" s="193"/>
      <c r="G34" s="194"/>
      <c r="H34" s="194"/>
      <c r="I34" s="194"/>
      <c r="J34" s="195"/>
    </row>
    <row r="35" spans="1:10" ht="17.25" customHeight="1">
      <c r="A35" s="200"/>
      <c r="B35" s="182" t="s">
        <v>8</v>
      </c>
      <c r="C35" s="189" t="s">
        <v>719</v>
      </c>
      <c r="D35" s="184" t="s">
        <v>9</v>
      </c>
      <c r="E35" s="189" t="s">
        <v>720</v>
      </c>
      <c r="F35" s="182" t="s">
        <v>20</v>
      </c>
      <c r="G35" s="182" t="s">
        <v>5</v>
      </c>
      <c r="H35" s="182" t="s">
        <v>3</v>
      </c>
      <c r="I35" s="182" t="s">
        <v>7</v>
      </c>
      <c r="J35" s="182" t="s">
        <v>21</v>
      </c>
    </row>
    <row r="36" spans="1:10" ht="17.25" customHeight="1" thickBot="1">
      <c r="A36" s="183"/>
      <c r="B36" s="183"/>
      <c r="C36" s="190"/>
      <c r="D36" s="185"/>
      <c r="E36" s="190"/>
      <c r="F36" s="183"/>
      <c r="G36" s="183"/>
      <c r="H36" s="183"/>
      <c r="I36" s="183"/>
      <c r="J36" s="183"/>
    </row>
    <row r="37" spans="1:10" ht="23.25" customHeight="1" thickBot="1">
      <c r="A37" s="8" t="s">
        <v>91</v>
      </c>
      <c r="B37" s="48">
        <f t="shared" ref="B37:B44" si="3">+(B6*C6*B21)/1000</f>
        <v>0</v>
      </c>
      <c r="C37" s="48">
        <f t="shared" ref="C37:C44" si="4">+(B6*C6*C21)</f>
        <v>0</v>
      </c>
      <c r="D37" s="48">
        <f t="shared" ref="D37:D44" si="5">+(B6*C6*D21)/1000</f>
        <v>0</v>
      </c>
      <c r="E37" s="48">
        <f t="shared" ref="E37:E44" si="6">+(B6*C6*E21)/1000</f>
        <v>0</v>
      </c>
      <c r="F37" s="48">
        <f>+(B6*C6*O21)/1000</f>
        <v>0</v>
      </c>
      <c r="G37" s="48">
        <f t="shared" ref="G37:G44" si="7">+(B6*C6*P21)/1000</f>
        <v>0</v>
      </c>
      <c r="H37" s="48">
        <f>+(B6*C6*Q21)/1000</f>
        <v>0</v>
      </c>
      <c r="I37" s="48">
        <f>+(B6*C6*R21)/1000</f>
        <v>0</v>
      </c>
      <c r="J37" s="48">
        <f>+(B6*C6*S21)/1000</f>
        <v>0</v>
      </c>
    </row>
    <row r="38" spans="1:10" ht="23.25" customHeight="1" thickBot="1">
      <c r="A38" s="8" t="s">
        <v>92</v>
      </c>
      <c r="B38" s="48">
        <f t="shared" si="3"/>
        <v>0</v>
      </c>
      <c r="C38" s="48">
        <f t="shared" si="4"/>
        <v>0</v>
      </c>
      <c r="D38" s="48">
        <f t="shared" si="5"/>
        <v>0</v>
      </c>
      <c r="E38" s="48">
        <f t="shared" si="6"/>
        <v>0</v>
      </c>
      <c r="F38" s="48">
        <f>+(B7*C7*O22)/1000</f>
        <v>0</v>
      </c>
      <c r="G38" s="48">
        <f t="shared" si="7"/>
        <v>0</v>
      </c>
      <c r="H38" s="48">
        <f>+(B7*C7*Q22)/1000</f>
        <v>0</v>
      </c>
      <c r="I38" s="48">
        <f>+(B7*C7*R22)/1000</f>
        <v>0</v>
      </c>
      <c r="J38" s="48">
        <f>+(B7*C7*S22)/1000</f>
        <v>0</v>
      </c>
    </row>
    <row r="39" spans="1:10" ht="23.25" customHeight="1" thickBot="1">
      <c r="A39" s="8" t="s">
        <v>93</v>
      </c>
      <c r="B39" s="48">
        <f t="shared" si="3"/>
        <v>0</v>
      </c>
      <c r="C39" s="48">
        <f t="shared" si="4"/>
        <v>0</v>
      </c>
      <c r="D39" s="48">
        <f t="shared" si="5"/>
        <v>0</v>
      </c>
      <c r="E39" s="48">
        <f t="shared" si="6"/>
        <v>0</v>
      </c>
      <c r="F39" s="48">
        <f>+(B8*C8*O23)/1000</f>
        <v>0</v>
      </c>
      <c r="G39" s="48">
        <f t="shared" si="7"/>
        <v>0</v>
      </c>
      <c r="H39" s="48">
        <f>+(B8*C8*Q23)/1000</f>
        <v>0</v>
      </c>
      <c r="I39" s="48">
        <f t="shared" ref="I39:I44" si="8">+(B8*C8*R23)/1000</f>
        <v>0</v>
      </c>
      <c r="J39" s="48">
        <f t="shared" ref="J39:J44" si="9">+(B8*C8*S23)/1000</f>
        <v>0</v>
      </c>
    </row>
    <row r="40" spans="1:10" ht="23.25" customHeight="1" thickBot="1">
      <c r="A40" s="8" t="s">
        <v>94</v>
      </c>
      <c r="B40" s="48">
        <f t="shared" si="3"/>
        <v>0</v>
      </c>
      <c r="C40" s="48">
        <f t="shared" si="4"/>
        <v>0</v>
      </c>
      <c r="D40" s="48">
        <f t="shared" si="5"/>
        <v>0</v>
      </c>
      <c r="E40" s="48">
        <f t="shared" si="6"/>
        <v>0</v>
      </c>
      <c r="F40" s="48">
        <f>+(B9*C9*O24)/1000</f>
        <v>0</v>
      </c>
      <c r="G40" s="48">
        <f t="shared" si="7"/>
        <v>0</v>
      </c>
      <c r="H40" s="48">
        <f t="shared" ref="H40:H44" si="10">+(B9*C9*Q24)/1000</f>
        <v>0</v>
      </c>
      <c r="I40" s="48">
        <f t="shared" si="8"/>
        <v>0</v>
      </c>
      <c r="J40" s="48">
        <f t="shared" si="9"/>
        <v>0</v>
      </c>
    </row>
    <row r="41" spans="1:10" ht="23.25" customHeight="1" thickBot="1">
      <c r="A41" s="8" t="s">
        <v>95</v>
      </c>
      <c r="B41" s="48">
        <f t="shared" si="3"/>
        <v>0</v>
      </c>
      <c r="C41" s="48">
        <f t="shared" si="4"/>
        <v>0</v>
      </c>
      <c r="D41" s="48">
        <f t="shared" si="5"/>
        <v>0</v>
      </c>
      <c r="E41" s="48">
        <f t="shared" si="6"/>
        <v>0</v>
      </c>
      <c r="F41" s="49"/>
      <c r="G41" s="48">
        <f t="shared" si="7"/>
        <v>0</v>
      </c>
      <c r="H41" s="48">
        <f t="shared" si="10"/>
        <v>0</v>
      </c>
      <c r="I41" s="48">
        <f t="shared" si="8"/>
        <v>0</v>
      </c>
      <c r="J41" s="48">
        <f t="shared" si="9"/>
        <v>0</v>
      </c>
    </row>
    <row r="42" spans="1:10" ht="23.25" customHeight="1" thickBot="1">
      <c r="A42" s="8" t="s">
        <v>96</v>
      </c>
      <c r="B42" s="48">
        <f t="shared" si="3"/>
        <v>0</v>
      </c>
      <c r="C42" s="48">
        <f t="shared" si="4"/>
        <v>0</v>
      </c>
      <c r="D42" s="48">
        <f t="shared" si="5"/>
        <v>0</v>
      </c>
      <c r="E42" s="48">
        <f t="shared" si="6"/>
        <v>0</v>
      </c>
      <c r="F42" s="49"/>
      <c r="G42" s="48">
        <f t="shared" si="7"/>
        <v>0</v>
      </c>
      <c r="H42" s="48">
        <f t="shared" si="10"/>
        <v>0</v>
      </c>
      <c r="I42" s="48">
        <f t="shared" si="8"/>
        <v>0</v>
      </c>
      <c r="J42" s="48">
        <f t="shared" si="9"/>
        <v>0</v>
      </c>
    </row>
    <row r="43" spans="1:10" ht="23.25" customHeight="1" thickBot="1">
      <c r="A43" s="8" t="s">
        <v>97</v>
      </c>
      <c r="B43" s="48">
        <f t="shared" si="3"/>
        <v>0</v>
      </c>
      <c r="C43" s="48">
        <f t="shared" si="4"/>
        <v>0</v>
      </c>
      <c r="D43" s="48">
        <f t="shared" si="5"/>
        <v>0</v>
      </c>
      <c r="E43" s="48">
        <f t="shared" si="6"/>
        <v>0</v>
      </c>
      <c r="F43" s="49"/>
      <c r="G43" s="48">
        <f t="shared" si="7"/>
        <v>0</v>
      </c>
      <c r="H43" s="48">
        <f t="shared" si="10"/>
        <v>0</v>
      </c>
      <c r="I43" s="48">
        <f t="shared" si="8"/>
        <v>0</v>
      </c>
      <c r="J43" s="48">
        <f t="shared" si="9"/>
        <v>0</v>
      </c>
    </row>
    <row r="44" spans="1:10" ht="23.25" customHeight="1" thickBot="1">
      <c r="A44" s="8" t="s">
        <v>98</v>
      </c>
      <c r="B44" s="48">
        <f t="shared" si="3"/>
        <v>0</v>
      </c>
      <c r="C44" s="48">
        <f t="shared" si="4"/>
        <v>0</v>
      </c>
      <c r="D44" s="48">
        <f t="shared" si="5"/>
        <v>0</v>
      </c>
      <c r="E44" s="48">
        <f t="shared" si="6"/>
        <v>0</v>
      </c>
      <c r="F44" s="49"/>
      <c r="G44" s="48">
        <f t="shared" si="7"/>
        <v>0</v>
      </c>
      <c r="H44" s="48">
        <f t="shared" si="10"/>
        <v>0</v>
      </c>
      <c r="I44" s="48">
        <f t="shared" si="8"/>
        <v>0</v>
      </c>
      <c r="J44" s="48">
        <f t="shared" si="9"/>
        <v>0</v>
      </c>
    </row>
    <row r="45" spans="1:10" ht="22.5" customHeight="1" thickBot="1">
      <c r="A45" s="13" t="s">
        <v>22</v>
      </c>
      <c r="B45" s="48">
        <f t="shared" ref="B45:J45" si="11">SUM(B37:B44)</f>
        <v>0</v>
      </c>
      <c r="C45" s="48">
        <f t="shared" si="11"/>
        <v>0</v>
      </c>
      <c r="D45" s="48">
        <f t="shared" si="11"/>
        <v>0</v>
      </c>
      <c r="E45" s="48">
        <f t="shared" si="11"/>
        <v>0</v>
      </c>
      <c r="F45" s="48">
        <f t="shared" si="11"/>
        <v>0</v>
      </c>
      <c r="G45" s="48">
        <f t="shared" si="11"/>
        <v>0</v>
      </c>
      <c r="H45" s="48">
        <f t="shared" si="11"/>
        <v>0</v>
      </c>
      <c r="I45" s="48">
        <f t="shared" si="11"/>
        <v>0</v>
      </c>
      <c r="J45" s="48">
        <f t="shared" si="11"/>
        <v>0</v>
      </c>
    </row>
    <row r="46" spans="1:10" ht="8.2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</row>
    <row r="47" spans="1:10" ht="2.25" customHeight="1">
      <c r="A47" s="11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2.25" customHeight="1">
      <c r="A48" s="11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2.25" customHeight="1">
      <c r="A49" s="11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0.5" customHeight="1" thickBot="1">
      <c r="A50" s="7" t="s">
        <v>122</v>
      </c>
    </row>
    <row r="51" spans="1:10" ht="21" customHeight="1" thickBot="1">
      <c r="A51" s="182" t="s">
        <v>17</v>
      </c>
      <c r="B51" s="178" t="s">
        <v>21</v>
      </c>
      <c r="C51" s="192"/>
      <c r="D51" s="192"/>
      <c r="E51" s="192"/>
      <c r="F51" s="192"/>
      <c r="G51" s="192"/>
      <c r="H51" s="192"/>
      <c r="I51" s="192"/>
      <c r="J51" s="179"/>
    </row>
    <row r="52" spans="1:10" ht="21" customHeight="1" thickBot="1">
      <c r="A52" s="200"/>
      <c r="B52" s="182" t="s">
        <v>730</v>
      </c>
      <c r="C52" s="212" t="s">
        <v>731</v>
      </c>
      <c r="D52" s="186" t="s">
        <v>111</v>
      </c>
      <c r="E52" s="187"/>
      <c r="F52" s="187"/>
      <c r="G52" s="187"/>
      <c r="H52" s="187"/>
      <c r="I52" s="188"/>
      <c r="J52" s="212" t="s">
        <v>734</v>
      </c>
    </row>
    <row r="53" spans="1:10" ht="21" customHeight="1" thickBot="1">
      <c r="A53" s="200"/>
      <c r="B53" s="200"/>
      <c r="C53" s="213"/>
      <c r="D53" s="182" t="s">
        <v>23</v>
      </c>
      <c r="E53" s="182" t="s">
        <v>24</v>
      </c>
      <c r="F53" s="186" t="s">
        <v>25</v>
      </c>
      <c r="G53" s="187"/>
      <c r="H53" s="187"/>
      <c r="I53" s="188"/>
      <c r="J53" s="213"/>
    </row>
    <row r="54" spans="1:10" ht="37.5" customHeight="1" thickBot="1">
      <c r="A54" s="183"/>
      <c r="B54" s="183"/>
      <c r="C54" s="214"/>
      <c r="D54" s="183"/>
      <c r="E54" s="183"/>
      <c r="F54" s="26" t="s">
        <v>26</v>
      </c>
      <c r="G54" s="26" t="s">
        <v>27</v>
      </c>
      <c r="H54" s="26" t="s">
        <v>28</v>
      </c>
      <c r="I54" s="26" t="s">
        <v>29</v>
      </c>
      <c r="J54" s="214"/>
    </row>
    <row r="55" spans="1:10" ht="20.25" customHeight="1" thickBot="1">
      <c r="A55" s="8" t="s">
        <v>91</v>
      </c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20.25" customHeight="1" thickBot="1">
      <c r="A56" s="8" t="s">
        <v>92</v>
      </c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20.25" customHeight="1" thickBot="1">
      <c r="A57" s="8" t="s">
        <v>93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20.25" customHeight="1" thickBot="1">
      <c r="A58" s="8" t="s">
        <v>94</v>
      </c>
      <c r="B58" s="15"/>
      <c r="C58" s="17"/>
      <c r="D58" s="15"/>
      <c r="E58" s="15"/>
      <c r="F58" s="15"/>
      <c r="G58" s="15"/>
      <c r="H58" s="15"/>
      <c r="I58" s="15"/>
      <c r="J58" s="17"/>
    </row>
    <row r="59" spans="1:10" ht="20.25" customHeight="1" thickBot="1">
      <c r="A59" s="8" t="s">
        <v>95</v>
      </c>
      <c r="B59" s="15"/>
      <c r="C59" s="17"/>
      <c r="D59" s="15"/>
      <c r="E59" s="15"/>
      <c r="F59" s="15"/>
      <c r="G59" s="15"/>
      <c r="H59" s="15"/>
      <c r="I59" s="15"/>
      <c r="J59" s="17"/>
    </row>
    <row r="60" spans="1:10" ht="20.25" customHeight="1" thickBot="1">
      <c r="A60" s="8" t="s">
        <v>96</v>
      </c>
      <c r="B60" s="15"/>
      <c r="C60" s="17"/>
      <c r="D60" s="15"/>
      <c r="E60" s="15"/>
      <c r="F60" s="15"/>
      <c r="G60" s="15"/>
      <c r="H60" s="15"/>
      <c r="I60" s="15"/>
      <c r="J60" s="17"/>
    </row>
    <row r="61" spans="1:10" ht="20.25" customHeight="1" thickBot="1">
      <c r="A61" s="8" t="s">
        <v>97</v>
      </c>
      <c r="B61" s="15"/>
      <c r="C61" s="17"/>
      <c r="D61" s="15"/>
      <c r="E61" s="15"/>
      <c r="F61" s="15"/>
      <c r="G61" s="15"/>
      <c r="H61" s="15"/>
      <c r="I61" s="15"/>
      <c r="J61" s="17"/>
    </row>
    <row r="62" spans="1:10" ht="20.25" customHeight="1" thickBot="1">
      <c r="A62" s="8" t="s">
        <v>98</v>
      </c>
      <c r="B62" s="15"/>
      <c r="C62" s="17"/>
      <c r="D62" s="15"/>
      <c r="E62" s="15"/>
      <c r="F62" s="15"/>
      <c r="G62" s="15"/>
      <c r="H62" s="15"/>
      <c r="I62" s="15"/>
      <c r="J62" s="17"/>
    </row>
    <row r="63" spans="1:10" ht="20.25" customHeight="1" thickBot="1">
      <c r="A63" s="88" t="s">
        <v>711</v>
      </c>
      <c r="B63" s="48" t="e">
        <f>+(B55*J37+B56*J38)/(J37+J38)</f>
        <v>#DIV/0!</v>
      </c>
      <c r="C63" s="210" t="e">
        <f>+(C55*J37+C56*J38+C57*J39+C58*J40+C59*J41+C60*J42+C61*J43+C62*J44)/J45</f>
        <v>#DIV/0!</v>
      </c>
      <c r="D63" s="210" t="str">
        <f>+IF(COUNTIFS(D$55:D$62,"x")&gt;0,"X","")</f>
        <v/>
      </c>
      <c r="E63" s="210" t="str">
        <f t="shared" ref="E63:I63" si="12">+IF(COUNTIFS(E$55:E$62,"x")&gt;0,"X","")</f>
        <v/>
      </c>
      <c r="F63" s="210" t="str">
        <f t="shared" si="12"/>
        <v/>
      </c>
      <c r="G63" s="210" t="str">
        <f t="shared" si="12"/>
        <v/>
      </c>
      <c r="H63" s="210" t="str">
        <f t="shared" si="12"/>
        <v/>
      </c>
      <c r="I63" s="210" t="str">
        <f t="shared" si="12"/>
        <v/>
      </c>
      <c r="J63" s="210" t="e">
        <f>+(J55*Q36+J56*Q37+J57*Q38+J58*Q39+J59*Q40+J60*Q41+J61*Q42+J62*Q43)/Q44</f>
        <v>#DIV/0!</v>
      </c>
    </row>
    <row r="64" spans="1:10" ht="20.25" customHeight="1" thickBot="1">
      <c r="A64" s="89" t="s">
        <v>712</v>
      </c>
      <c r="B64" s="48" t="e">
        <f>+(B57*J39+B58*J40+B59*J41+B60*J42+B61*J43+B62*J44)/(J45-J37-J38)</f>
        <v>#DIV/0!</v>
      </c>
      <c r="C64" s="211"/>
      <c r="D64" s="211"/>
      <c r="E64" s="211"/>
      <c r="F64" s="211"/>
      <c r="G64" s="211"/>
      <c r="H64" s="211"/>
      <c r="I64" s="211"/>
      <c r="J64" s="211"/>
    </row>
    <row r="65" spans="1:10" ht="35.25" customHeight="1">
      <c r="A65" s="129"/>
      <c r="B65" s="141"/>
      <c r="C65" s="141"/>
      <c r="D65" s="141"/>
      <c r="E65" s="141"/>
      <c r="F65" s="141"/>
      <c r="G65" s="141"/>
      <c r="H65" s="141"/>
      <c r="I65" s="141"/>
      <c r="J65" s="141"/>
    </row>
    <row r="66" spans="1:10" s="14" customFormat="1" ht="24.75" customHeight="1">
      <c r="A66" s="130" t="s">
        <v>721</v>
      </c>
      <c r="B66" s="131"/>
      <c r="C66" s="131"/>
      <c r="D66" s="131"/>
      <c r="E66" s="131"/>
      <c r="F66" s="142"/>
      <c r="G66" s="142"/>
      <c r="H66" s="142"/>
      <c r="I66" s="142"/>
      <c r="J66" s="142"/>
    </row>
    <row r="67" spans="1:10" s="14" customFormat="1" ht="26.25" customHeight="1">
      <c r="A67" s="131" t="s">
        <v>722</v>
      </c>
      <c r="B67" s="131"/>
      <c r="C67" s="131"/>
      <c r="D67" s="131"/>
      <c r="E67" s="131"/>
      <c r="F67" s="142"/>
      <c r="G67" s="133"/>
      <c r="H67" s="133"/>
      <c r="I67" s="133"/>
      <c r="J67" s="133"/>
    </row>
    <row r="68" spans="1:10">
      <c r="A68" s="138" t="s">
        <v>109</v>
      </c>
      <c r="B68" s="138"/>
      <c r="C68" s="138"/>
      <c r="D68" s="138"/>
      <c r="E68" s="138"/>
      <c r="F68" s="138"/>
      <c r="G68" s="138"/>
      <c r="H68" s="138"/>
      <c r="I68" s="138"/>
      <c r="J68" s="138"/>
    </row>
  </sheetData>
  <mergeCells count="50">
    <mergeCell ref="O17:S17"/>
    <mergeCell ref="T17:T20"/>
    <mergeCell ref="U17:U20"/>
    <mergeCell ref="V17:V20"/>
    <mergeCell ref="O18:S18"/>
    <mergeCell ref="O19:O20"/>
    <mergeCell ref="P19:P20"/>
    <mergeCell ref="Q19:Q20"/>
    <mergeCell ref="R19:R20"/>
    <mergeCell ref="S19:S20"/>
    <mergeCell ref="B33:E34"/>
    <mergeCell ref="G63:G64"/>
    <mergeCell ref="B2:J2"/>
    <mergeCell ref="E19:E20"/>
    <mergeCell ref="E35:E36"/>
    <mergeCell ref="F33:J34"/>
    <mergeCell ref="C19:C20"/>
    <mergeCell ref="J35:J36"/>
    <mergeCell ref="F17:N17"/>
    <mergeCell ref="F19:H19"/>
    <mergeCell ref="I19:K19"/>
    <mergeCell ref="L19:N19"/>
    <mergeCell ref="H63:H64"/>
    <mergeCell ref="I63:I64"/>
    <mergeCell ref="C63:C64"/>
    <mergeCell ref="D63:D64"/>
    <mergeCell ref="A17:A20"/>
    <mergeCell ref="B19:B20"/>
    <mergeCell ref="D19:D20"/>
    <mergeCell ref="B17:E18"/>
    <mergeCell ref="B51:J51"/>
    <mergeCell ref="A33:A36"/>
    <mergeCell ref="A51:A54"/>
    <mergeCell ref="B52:B54"/>
    <mergeCell ref="C52:C54"/>
    <mergeCell ref="I35:I36"/>
    <mergeCell ref="B35:B36"/>
    <mergeCell ref="D35:D36"/>
    <mergeCell ref="F35:F36"/>
    <mergeCell ref="G35:G36"/>
    <mergeCell ref="H35:H36"/>
    <mergeCell ref="C35:C36"/>
    <mergeCell ref="E63:E64"/>
    <mergeCell ref="F63:F64"/>
    <mergeCell ref="D52:I52"/>
    <mergeCell ref="J52:J54"/>
    <mergeCell ref="J63:J64"/>
    <mergeCell ref="E53:E54"/>
    <mergeCell ref="F53:I53"/>
    <mergeCell ref="D53:D54"/>
  </mergeCells>
  <pageMargins left="0.70866141732283472" right="0.70866141732283472" top="1.8110236220472442" bottom="1.1417322834645669" header="0.35433070866141736" footer="0.15748031496062992"/>
  <pageSetup paperSize="8" scale="88" fitToHeight="0" orientation="landscape" r:id="rId1"/>
  <headerFooter>
    <oddHeader>&amp;L&amp;G&amp;C
&amp;24Plano de Alimentação</oddHeader>
    <oddFooter>&amp;C&amp;G</oddFooter>
  </headerFooter>
  <rowBreaks count="1" manualBreakCount="1">
    <brk id="29" max="10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V68"/>
  <sheetViews>
    <sheetView showGridLines="0" topLeftCell="G11" zoomScaleNormal="100" zoomScalePageLayoutView="70" workbookViewId="0">
      <selection activeCell="S37" sqref="R37:S37"/>
    </sheetView>
  </sheetViews>
  <sheetFormatPr defaultColWidth="10.5703125" defaultRowHeight="12"/>
  <cols>
    <col min="1" max="1" width="35.42578125" style="4" customWidth="1"/>
    <col min="2" max="3" width="18.140625" style="4" customWidth="1"/>
    <col min="4" max="4" width="16.42578125" style="4" customWidth="1"/>
    <col min="5" max="5" width="17.140625" style="4" customWidth="1"/>
    <col min="6" max="6" width="18.140625" style="4" customWidth="1"/>
    <col min="7" max="7" width="19" style="4" customWidth="1"/>
    <col min="8" max="8" width="20.42578125" style="4" customWidth="1"/>
    <col min="9" max="10" width="18.140625" style="4" customWidth="1"/>
    <col min="11" max="13" width="20.5703125" style="4" customWidth="1"/>
    <col min="14" max="14" width="10.5703125" style="4"/>
    <col min="15" max="22" width="14.7109375" style="4" customWidth="1"/>
    <col min="23" max="16384" width="10.5703125" style="4"/>
  </cols>
  <sheetData>
    <row r="1" spans="1:12" ht="12.75" thickBot="1"/>
    <row r="2" spans="1:12" ht="19.5" customHeight="1" thickBot="1">
      <c r="A2" s="45" t="s">
        <v>60</v>
      </c>
      <c r="B2" s="207">
        <f>+'2.PA_PLANO DE ALIMENTAÇÃO'!C25</f>
        <v>0</v>
      </c>
      <c r="C2" s="208"/>
      <c r="D2" s="208"/>
      <c r="E2" s="208"/>
      <c r="F2" s="208"/>
      <c r="G2" s="208"/>
      <c r="H2" s="208"/>
      <c r="I2" s="208"/>
      <c r="J2" s="209"/>
    </row>
    <row r="3" spans="1:12" ht="19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5.75" thickBot="1">
      <c r="A4" s="7" t="s">
        <v>119</v>
      </c>
    </row>
    <row r="5" spans="1:12" ht="30.75" customHeight="1" thickBot="1">
      <c r="A5" s="25" t="s">
        <v>17</v>
      </c>
      <c r="B5" s="90" t="s">
        <v>714</v>
      </c>
      <c r="C5" s="47" t="s">
        <v>64</v>
      </c>
      <c r="D5" s="90" t="s">
        <v>11</v>
      </c>
      <c r="E5" s="46"/>
    </row>
    <row r="6" spans="1:12" ht="21.75" customHeight="1" thickBot="1">
      <c r="A6" s="8" t="s">
        <v>91</v>
      </c>
      <c r="B6" s="123"/>
      <c r="C6" s="16"/>
      <c r="D6" s="92">
        <f>B6*0.4</f>
        <v>0</v>
      </c>
      <c r="E6" s="93"/>
    </row>
    <row r="7" spans="1:12" ht="21.75" customHeight="1" thickBot="1">
      <c r="A7" s="8" t="s">
        <v>92</v>
      </c>
      <c r="B7" s="123"/>
      <c r="C7" s="16"/>
      <c r="D7" s="92">
        <f>B7*0.4</f>
        <v>0</v>
      </c>
      <c r="E7" s="46"/>
    </row>
    <row r="8" spans="1:12" ht="21.75" customHeight="1" thickBot="1">
      <c r="A8" s="8" t="s">
        <v>93</v>
      </c>
      <c r="B8" s="123"/>
      <c r="C8" s="16"/>
      <c r="D8" s="92">
        <f>B8*0.6</f>
        <v>0</v>
      </c>
      <c r="E8" s="46"/>
    </row>
    <row r="9" spans="1:12" ht="21.75" customHeight="1" thickBot="1">
      <c r="A9" s="8" t="s">
        <v>94</v>
      </c>
      <c r="B9" s="123"/>
      <c r="C9" s="16"/>
      <c r="D9" s="92">
        <f>B9*0.6</f>
        <v>0</v>
      </c>
      <c r="E9" s="46"/>
    </row>
    <row r="10" spans="1:12" ht="21.75" customHeight="1" thickBot="1">
      <c r="A10" s="8" t="s">
        <v>95</v>
      </c>
      <c r="B10" s="123"/>
      <c r="C10" s="16"/>
      <c r="D10" s="92">
        <f>B10*0.6</f>
        <v>0</v>
      </c>
      <c r="E10" s="46"/>
    </row>
    <row r="11" spans="1:12" ht="21.75" customHeight="1" thickBot="1">
      <c r="A11" s="8" t="s">
        <v>96</v>
      </c>
      <c r="B11" s="123"/>
      <c r="C11" s="16"/>
      <c r="D11" s="92">
        <f>B11*0.6</f>
        <v>0</v>
      </c>
      <c r="E11" s="46"/>
    </row>
    <row r="12" spans="1:12" ht="21.75" customHeight="1" thickBot="1">
      <c r="A12" s="8" t="s">
        <v>97</v>
      </c>
      <c r="B12" s="123"/>
      <c r="C12" s="16"/>
      <c r="D12" s="92">
        <f>B12</f>
        <v>0</v>
      </c>
      <c r="E12" s="46"/>
    </row>
    <row r="13" spans="1:12" ht="21.75" customHeight="1" thickBot="1">
      <c r="A13" s="8" t="s">
        <v>98</v>
      </c>
      <c r="B13" s="123"/>
      <c r="C13" s="16"/>
      <c r="D13" s="92">
        <f>B13</f>
        <v>0</v>
      </c>
      <c r="E13" s="46"/>
    </row>
    <row r="14" spans="1:12" ht="22.5" customHeight="1" thickBot="1">
      <c r="A14" s="9" t="s">
        <v>22</v>
      </c>
      <c r="B14" s="92">
        <f>SUM(B6:B13)</f>
        <v>0</v>
      </c>
      <c r="C14" s="91"/>
      <c r="D14" s="92">
        <f>SUM(D6:D13)</f>
        <v>0</v>
      </c>
      <c r="E14" s="46"/>
    </row>
    <row r="15" spans="1:12" ht="15" customHeight="1">
      <c r="A15" s="11"/>
      <c r="B15" s="12"/>
      <c r="C15" s="12"/>
      <c r="D15" s="46"/>
      <c r="E15" s="46"/>
    </row>
    <row r="16" spans="1:12" ht="15.75" thickBot="1">
      <c r="A16" s="7" t="s">
        <v>120</v>
      </c>
    </row>
    <row r="17" spans="1:22" ht="17.25" customHeight="1">
      <c r="A17" s="182" t="s">
        <v>17</v>
      </c>
      <c r="B17" s="178" t="s">
        <v>61</v>
      </c>
      <c r="C17" s="192"/>
      <c r="D17" s="192"/>
      <c r="E17" s="179"/>
      <c r="F17" s="178" t="s">
        <v>19</v>
      </c>
      <c r="G17" s="192"/>
      <c r="H17" s="192"/>
      <c r="I17" s="192"/>
      <c r="J17" s="192"/>
      <c r="K17" s="192"/>
      <c r="L17" s="192"/>
      <c r="M17" s="192"/>
      <c r="N17" s="179"/>
      <c r="O17" s="178" t="s">
        <v>19</v>
      </c>
      <c r="P17" s="192"/>
      <c r="Q17" s="192"/>
      <c r="R17" s="192"/>
      <c r="S17" s="179"/>
      <c r="T17" s="189" t="s">
        <v>724</v>
      </c>
      <c r="U17" s="189" t="s">
        <v>732</v>
      </c>
      <c r="V17" s="189" t="s">
        <v>733</v>
      </c>
    </row>
    <row r="18" spans="1:22" ht="17.25" customHeight="1" thickBot="1">
      <c r="A18" s="200"/>
      <c r="B18" s="193"/>
      <c r="C18" s="194"/>
      <c r="D18" s="194"/>
      <c r="E18" s="195"/>
      <c r="F18" s="127"/>
      <c r="G18" s="128"/>
      <c r="H18" s="128"/>
      <c r="I18" s="128"/>
      <c r="J18" s="128"/>
      <c r="K18" s="128"/>
      <c r="L18" s="128"/>
      <c r="M18" s="128"/>
      <c r="N18" s="128"/>
      <c r="O18" s="204" t="s">
        <v>715</v>
      </c>
      <c r="P18" s="205"/>
      <c r="Q18" s="205"/>
      <c r="R18" s="205"/>
      <c r="S18" s="206"/>
      <c r="T18" s="215"/>
      <c r="U18" s="215"/>
      <c r="V18" s="215"/>
    </row>
    <row r="19" spans="1:22" ht="17.25" customHeight="1" thickBot="1">
      <c r="A19" s="200"/>
      <c r="B19" s="182" t="s">
        <v>62</v>
      </c>
      <c r="C19" s="189" t="s">
        <v>723</v>
      </c>
      <c r="D19" s="184" t="s">
        <v>63</v>
      </c>
      <c r="E19" s="189" t="s">
        <v>725</v>
      </c>
      <c r="F19" s="186" t="s">
        <v>5</v>
      </c>
      <c r="G19" s="187"/>
      <c r="H19" s="188"/>
      <c r="I19" s="186" t="s">
        <v>3</v>
      </c>
      <c r="J19" s="187"/>
      <c r="K19" s="188"/>
      <c r="L19" s="186" t="s">
        <v>726</v>
      </c>
      <c r="M19" s="187"/>
      <c r="N19" s="188"/>
      <c r="O19" s="182" t="s">
        <v>20</v>
      </c>
      <c r="P19" s="182" t="s">
        <v>5</v>
      </c>
      <c r="Q19" s="182" t="s">
        <v>3</v>
      </c>
      <c r="R19" s="182" t="s">
        <v>7</v>
      </c>
      <c r="S19" s="182" t="s">
        <v>21</v>
      </c>
      <c r="T19" s="215"/>
      <c r="U19" s="215"/>
      <c r="V19" s="215"/>
    </row>
    <row r="20" spans="1:22" ht="32.25" customHeight="1" thickBot="1">
      <c r="A20" s="183"/>
      <c r="B20" s="183"/>
      <c r="C20" s="190"/>
      <c r="D20" s="185"/>
      <c r="E20" s="190"/>
      <c r="F20" s="125" t="s">
        <v>727</v>
      </c>
      <c r="G20" s="125" t="s">
        <v>728</v>
      </c>
      <c r="H20" s="125" t="s">
        <v>729</v>
      </c>
      <c r="I20" s="125" t="s">
        <v>727</v>
      </c>
      <c r="J20" s="125" t="s">
        <v>728</v>
      </c>
      <c r="K20" s="125" t="s">
        <v>729</v>
      </c>
      <c r="L20" s="125" t="s">
        <v>727</v>
      </c>
      <c r="M20" s="125" t="s">
        <v>728</v>
      </c>
      <c r="N20" s="125" t="s">
        <v>729</v>
      </c>
      <c r="O20" s="183"/>
      <c r="P20" s="183"/>
      <c r="Q20" s="183"/>
      <c r="R20" s="183"/>
      <c r="S20" s="183"/>
      <c r="T20" s="190"/>
      <c r="U20" s="190"/>
      <c r="V20" s="190"/>
    </row>
    <row r="21" spans="1:22" ht="21.75" customHeight="1" thickBot="1">
      <c r="A21" s="8" t="s">
        <v>91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44" t="e">
        <f>((P21*F21)+(Q21*I21)+(R21*L21)+(S21*J55))/((SUM(P21:S21))*1000)*100</f>
        <v>#DIV/0!</v>
      </c>
      <c r="U21" s="144" t="e">
        <f>((P21*G21)+(Q21*J21)+(R21*M21)+(S21*B55))/((SUM(P21:S21))*1000)*100</f>
        <v>#DIV/0!</v>
      </c>
      <c r="V21" s="144" t="e">
        <f>((H21*P21)+(K21*Q21)+(N21*R21)+(C55*S21))/(SUM(P21:S21)*1000)*100</f>
        <v>#DIV/0!</v>
      </c>
    </row>
    <row r="22" spans="1:22" ht="21.75" customHeight="1" thickBot="1">
      <c r="A22" s="8" t="s">
        <v>92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44" t="e">
        <f t="shared" ref="T22:T28" si="0">((P22*F22)+(Q22*I22)+(R22*L22)+(S22*J56))/((SUM(P22:S22))*1000)*100</f>
        <v>#DIV/0!</v>
      </c>
      <c r="U22" s="144" t="e">
        <f t="shared" ref="U22:U28" si="1">((P22*G22)+(Q22*J22)+(R22*M22)+(S22*B56))/((SUM(P22:S22))*1000)*100</f>
        <v>#DIV/0!</v>
      </c>
      <c r="V22" s="144" t="e">
        <f t="shared" ref="V22:V28" si="2">((H22*P22)+(K22*Q22)+(N22*R22)+(C56*S22))/(SUM(P22:S22)*1000)*100</f>
        <v>#DIV/0!</v>
      </c>
    </row>
    <row r="23" spans="1:22" ht="21.75" customHeight="1" thickBot="1">
      <c r="A23" s="8" t="s">
        <v>93</v>
      </c>
      <c r="B23" s="15"/>
      <c r="C23" s="15"/>
      <c r="D23" s="15"/>
      <c r="E23" s="15"/>
      <c r="F23" s="16"/>
      <c r="G23" s="15"/>
      <c r="H23" s="15"/>
      <c r="I23" s="15"/>
      <c r="J23" s="15"/>
      <c r="K23" s="15"/>
      <c r="L23" s="15"/>
      <c r="M23" s="15"/>
      <c r="N23" s="15"/>
      <c r="O23" s="16"/>
      <c r="P23" s="15"/>
      <c r="Q23" s="15"/>
      <c r="R23" s="15"/>
      <c r="S23" s="15"/>
      <c r="T23" s="144" t="e">
        <f t="shared" si="0"/>
        <v>#DIV/0!</v>
      </c>
      <c r="U23" s="144" t="e">
        <f t="shared" si="1"/>
        <v>#DIV/0!</v>
      </c>
      <c r="V23" s="144" t="e">
        <f t="shared" si="2"/>
        <v>#DIV/0!</v>
      </c>
    </row>
    <row r="24" spans="1:22" ht="21.75" customHeight="1" thickBot="1">
      <c r="A24" s="8" t="s">
        <v>94</v>
      </c>
      <c r="B24" s="15"/>
      <c r="C24" s="15"/>
      <c r="D24" s="15"/>
      <c r="E24" s="15"/>
      <c r="F24" s="16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44" t="e">
        <f t="shared" si="0"/>
        <v>#DIV/0!</v>
      </c>
      <c r="U24" s="144" t="e">
        <f t="shared" si="1"/>
        <v>#DIV/0!</v>
      </c>
      <c r="V24" s="144" t="e">
        <f t="shared" si="2"/>
        <v>#DIV/0!</v>
      </c>
    </row>
    <row r="25" spans="1:22" ht="21.75" customHeight="1" thickBot="1">
      <c r="A25" s="8" t="s">
        <v>95</v>
      </c>
      <c r="B25" s="15"/>
      <c r="C25" s="15"/>
      <c r="D25" s="15"/>
      <c r="E25" s="15"/>
      <c r="F25" s="10"/>
      <c r="G25" s="15"/>
      <c r="H25" s="15"/>
      <c r="I25" s="15"/>
      <c r="J25" s="15"/>
      <c r="K25" s="15"/>
      <c r="L25" s="15"/>
      <c r="M25" s="15"/>
      <c r="N25" s="15"/>
      <c r="O25" s="10"/>
      <c r="P25" s="15"/>
      <c r="Q25" s="15"/>
      <c r="R25" s="15"/>
      <c r="S25" s="15"/>
      <c r="T25" s="144" t="e">
        <f t="shared" si="0"/>
        <v>#DIV/0!</v>
      </c>
      <c r="U25" s="144" t="e">
        <f t="shared" si="1"/>
        <v>#DIV/0!</v>
      </c>
      <c r="V25" s="144" t="e">
        <f t="shared" si="2"/>
        <v>#DIV/0!</v>
      </c>
    </row>
    <row r="26" spans="1:22" ht="21.75" customHeight="1" thickBot="1">
      <c r="A26" s="8" t="s">
        <v>96</v>
      </c>
      <c r="B26" s="15"/>
      <c r="C26" s="15"/>
      <c r="D26" s="15"/>
      <c r="E26" s="15"/>
      <c r="F26" s="10"/>
      <c r="G26" s="15"/>
      <c r="H26" s="15"/>
      <c r="I26" s="15"/>
      <c r="J26" s="15"/>
      <c r="K26" s="15"/>
      <c r="L26" s="15"/>
      <c r="M26" s="15"/>
      <c r="N26" s="15"/>
      <c r="O26" s="10"/>
      <c r="P26" s="15"/>
      <c r="Q26" s="15"/>
      <c r="R26" s="15"/>
      <c r="S26" s="15"/>
      <c r="T26" s="144" t="e">
        <f t="shared" si="0"/>
        <v>#DIV/0!</v>
      </c>
      <c r="U26" s="144" t="e">
        <f t="shared" si="1"/>
        <v>#DIV/0!</v>
      </c>
      <c r="V26" s="144" t="e">
        <f t="shared" si="2"/>
        <v>#DIV/0!</v>
      </c>
    </row>
    <row r="27" spans="1:22" ht="21.75" customHeight="1" thickBot="1">
      <c r="A27" s="8" t="s">
        <v>97</v>
      </c>
      <c r="B27" s="15"/>
      <c r="C27" s="15"/>
      <c r="D27" s="15"/>
      <c r="E27" s="15"/>
      <c r="F27" s="10"/>
      <c r="G27" s="15"/>
      <c r="H27" s="15"/>
      <c r="I27" s="15"/>
      <c r="J27" s="15"/>
      <c r="K27" s="15"/>
      <c r="L27" s="15"/>
      <c r="M27" s="15"/>
      <c r="N27" s="15"/>
      <c r="O27" s="10"/>
      <c r="P27" s="15"/>
      <c r="Q27" s="15"/>
      <c r="R27" s="15"/>
      <c r="S27" s="15"/>
      <c r="T27" s="144" t="e">
        <f t="shared" si="0"/>
        <v>#DIV/0!</v>
      </c>
      <c r="U27" s="144" t="e">
        <f t="shared" si="1"/>
        <v>#DIV/0!</v>
      </c>
      <c r="V27" s="144" t="e">
        <f t="shared" si="2"/>
        <v>#DIV/0!</v>
      </c>
    </row>
    <row r="28" spans="1:22" ht="21.75" customHeight="1" thickBot="1">
      <c r="A28" s="8" t="s">
        <v>98</v>
      </c>
      <c r="B28" s="15"/>
      <c r="C28" s="15"/>
      <c r="D28" s="15"/>
      <c r="E28" s="15"/>
      <c r="F28" s="10"/>
      <c r="G28" s="15"/>
      <c r="H28" s="15"/>
      <c r="I28" s="15"/>
      <c r="J28" s="15"/>
      <c r="K28" s="15"/>
      <c r="L28" s="15"/>
      <c r="M28" s="15"/>
      <c r="N28" s="15"/>
      <c r="O28" s="10"/>
      <c r="P28" s="15"/>
      <c r="Q28" s="15"/>
      <c r="R28" s="15"/>
      <c r="S28" s="15"/>
      <c r="T28" s="144" t="e">
        <f t="shared" si="0"/>
        <v>#DIV/0!</v>
      </c>
      <c r="U28" s="144" t="e">
        <f t="shared" si="1"/>
        <v>#DIV/0!</v>
      </c>
      <c r="V28" s="144" t="e">
        <f t="shared" si="2"/>
        <v>#DIV/0!</v>
      </c>
    </row>
    <row r="29" spans="1:22" ht="10.7" customHeight="1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22" ht="9" customHeight="1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22" ht="4.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22" ht="15.75" thickBot="1">
      <c r="A32" s="7" t="s">
        <v>121</v>
      </c>
    </row>
    <row r="33" spans="1:10" ht="13.5" customHeight="1">
      <c r="A33" s="182" t="s">
        <v>17</v>
      </c>
      <c r="B33" s="178" t="s">
        <v>61</v>
      </c>
      <c r="C33" s="192"/>
      <c r="D33" s="192"/>
      <c r="E33" s="179"/>
      <c r="F33" s="178" t="s">
        <v>713</v>
      </c>
      <c r="G33" s="192"/>
      <c r="H33" s="192"/>
      <c r="I33" s="192"/>
      <c r="J33" s="179"/>
    </row>
    <row r="34" spans="1:10" ht="9" customHeight="1" thickBot="1">
      <c r="A34" s="200"/>
      <c r="B34" s="193"/>
      <c r="C34" s="194"/>
      <c r="D34" s="194"/>
      <c r="E34" s="195"/>
      <c r="F34" s="193"/>
      <c r="G34" s="194"/>
      <c r="H34" s="194"/>
      <c r="I34" s="194"/>
      <c r="J34" s="195"/>
    </row>
    <row r="35" spans="1:10" ht="17.25" customHeight="1">
      <c r="A35" s="200"/>
      <c r="B35" s="182" t="s">
        <v>8</v>
      </c>
      <c r="C35" s="189" t="s">
        <v>719</v>
      </c>
      <c r="D35" s="184" t="s">
        <v>9</v>
      </c>
      <c r="E35" s="189" t="s">
        <v>720</v>
      </c>
      <c r="F35" s="182" t="s">
        <v>20</v>
      </c>
      <c r="G35" s="182" t="s">
        <v>5</v>
      </c>
      <c r="H35" s="182" t="s">
        <v>3</v>
      </c>
      <c r="I35" s="182" t="s">
        <v>7</v>
      </c>
      <c r="J35" s="182" t="s">
        <v>21</v>
      </c>
    </row>
    <row r="36" spans="1:10" ht="17.25" customHeight="1" thickBot="1">
      <c r="A36" s="183"/>
      <c r="B36" s="183"/>
      <c r="C36" s="190"/>
      <c r="D36" s="185"/>
      <c r="E36" s="190"/>
      <c r="F36" s="183"/>
      <c r="G36" s="183"/>
      <c r="H36" s="183"/>
      <c r="I36" s="183"/>
      <c r="J36" s="183"/>
    </row>
    <row r="37" spans="1:10" ht="23.25" customHeight="1" thickBot="1">
      <c r="A37" s="8" t="s">
        <v>91</v>
      </c>
      <c r="B37" s="48">
        <f t="shared" ref="B37:B44" si="3">+(B6*C6*B21)/1000</f>
        <v>0</v>
      </c>
      <c r="C37" s="48">
        <f t="shared" ref="C37:C44" si="4">+(B6*C6*C21)</f>
        <v>0</v>
      </c>
      <c r="D37" s="48">
        <f t="shared" ref="D37:D44" si="5">+(B6*C6*D21)/1000</f>
        <v>0</v>
      </c>
      <c r="E37" s="48">
        <f t="shared" ref="E37:E44" si="6">+(B6*C6*E21)/1000</f>
        <v>0</v>
      </c>
      <c r="F37" s="48">
        <f>+(B6*C6*O21)/1000</f>
        <v>0</v>
      </c>
      <c r="G37" s="48">
        <f t="shared" ref="G37:G44" si="7">+(B6*C6*P21)/1000</f>
        <v>0</v>
      </c>
      <c r="H37" s="48">
        <f>+(B6*C6*Q21)/1000</f>
        <v>0</v>
      </c>
      <c r="I37" s="48">
        <f>+(B6*C6*R21)/1000</f>
        <v>0</v>
      </c>
      <c r="J37" s="48">
        <f>+(B6*C6*S21)/1000</f>
        <v>0</v>
      </c>
    </row>
    <row r="38" spans="1:10" ht="23.25" customHeight="1" thickBot="1">
      <c r="A38" s="8" t="s">
        <v>92</v>
      </c>
      <c r="B38" s="48">
        <f t="shared" si="3"/>
        <v>0</v>
      </c>
      <c r="C38" s="48">
        <f t="shared" si="4"/>
        <v>0</v>
      </c>
      <c r="D38" s="48">
        <f t="shared" si="5"/>
        <v>0</v>
      </c>
      <c r="E38" s="48">
        <f t="shared" si="6"/>
        <v>0</v>
      </c>
      <c r="F38" s="48">
        <f>+(B7*C7*O22)/1000</f>
        <v>0</v>
      </c>
      <c r="G38" s="48">
        <f t="shared" si="7"/>
        <v>0</v>
      </c>
      <c r="H38" s="48">
        <f>+(B7*C7*Q22)/1000</f>
        <v>0</v>
      </c>
      <c r="I38" s="48">
        <f>+(B7*C7*R22)/1000</f>
        <v>0</v>
      </c>
      <c r="J38" s="48">
        <f>+(B7*C7*S22)/1000</f>
        <v>0</v>
      </c>
    </row>
    <row r="39" spans="1:10" ht="23.25" customHeight="1" thickBot="1">
      <c r="A39" s="8" t="s">
        <v>93</v>
      </c>
      <c r="B39" s="48">
        <f t="shared" si="3"/>
        <v>0</v>
      </c>
      <c r="C39" s="48">
        <f t="shared" si="4"/>
        <v>0</v>
      </c>
      <c r="D39" s="48">
        <f t="shared" si="5"/>
        <v>0</v>
      </c>
      <c r="E39" s="48">
        <f t="shared" si="6"/>
        <v>0</v>
      </c>
      <c r="F39" s="48">
        <f>+(B8*C8*O23)/1000</f>
        <v>0</v>
      </c>
      <c r="G39" s="48">
        <f t="shared" si="7"/>
        <v>0</v>
      </c>
      <c r="H39" s="48">
        <f>+(B8*C8*Q23)/1000</f>
        <v>0</v>
      </c>
      <c r="I39" s="48">
        <f t="shared" ref="I39:I44" si="8">+(B8*C8*R23)/1000</f>
        <v>0</v>
      </c>
      <c r="J39" s="48">
        <f t="shared" ref="J39:J44" si="9">+(B8*C8*S23)/1000</f>
        <v>0</v>
      </c>
    </row>
    <row r="40" spans="1:10" ht="23.25" customHeight="1" thickBot="1">
      <c r="A40" s="8" t="s">
        <v>94</v>
      </c>
      <c r="B40" s="48">
        <f t="shared" si="3"/>
        <v>0</v>
      </c>
      <c r="C40" s="48">
        <f t="shared" si="4"/>
        <v>0</v>
      </c>
      <c r="D40" s="48">
        <f t="shared" si="5"/>
        <v>0</v>
      </c>
      <c r="E40" s="48">
        <f t="shared" si="6"/>
        <v>0</v>
      </c>
      <c r="F40" s="48">
        <f>+(B9*C9*O24)/1000</f>
        <v>0</v>
      </c>
      <c r="G40" s="48">
        <f t="shared" si="7"/>
        <v>0</v>
      </c>
      <c r="H40" s="48">
        <f t="shared" ref="H40:H44" si="10">+(B9*C9*Q24)/1000</f>
        <v>0</v>
      </c>
      <c r="I40" s="48">
        <f t="shared" si="8"/>
        <v>0</v>
      </c>
      <c r="J40" s="48">
        <f t="shared" si="9"/>
        <v>0</v>
      </c>
    </row>
    <row r="41" spans="1:10" ht="23.25" customHeight="1" thickBot="1">
      <c r="A41" s="8" t="s">
        <v>95</v>
      </c>
      <c r="B41" s="48">
        <f t="shared" si="3"/>
        <v>0</v>
      </c>
      <c r="C41" s="48">
        <f t="shared" si="4"/>
        <v>0</v>
      </c>
      <c r="D41" s="48">
        <f t="shared" si="5"/>
        <v>0</v>
      </c>
      <c r="E41" s="48">
        <f t="shared" si="6"/>
        <v>0</v>
      </c>
      <c r="F41" s="49"/>
      <c r="G41" s="48">
        <f t="shared" si="7"/>
        <v>0</v>
      </c>
      <c r="H41" s="48">
        <f t="shared" si="10"/>
        <v>0</v>
      </c>
      <c r="I41" s="48">
        <f t="shared" si="8"/>
        <v>0</v>
      </c>
      <c r="J41" s="48">
        <f t="shared" si="9"/>
        <v>0</v>
      </c>
    </row>
    <row r="42" spans="1:10" ht="23.25" customHeight="1" thickBot="1">
      <c r="A42" s="8" t="s">
        <v>96</v>
      </c>
      <c r="B42" s="48">
        <f t="shared" si="3"/>
        <v>0</v>
      </c>
      <c r="C42" s="48">
        <f t="shared" si="4"/>
        <v>0</v>
      </c>
      <c r="D42" s="48">
        <f t="shared" si="5"/>
        <v>0</v>
      </c>
      <c r="E42" s="48">
        <f t="shared" si="6"/>
        <v>0</v>
      </c>
      <c r="F42" s="49"/>
      <c r="G42" s="48">
        <f t="shared" si="7"/>
        <v>0</v>
      </c>
      <c r="H42" s="48">
        <f t="shared" si="10"/>
        <v>0</v>
      </c>
      <c r="I42" s="48">
        <f t="shared" si="8"/>
        <v>0</v>
      </c>
      <c r="J42" s="48">
        <f t="shared" si="9"/>
        <v>0</v>
      </c>
    </row>
    <row r="43" spans="1:10" ht="23.25" customHeight="1" thickBot="1">
      <c r="A43" s="8" t="s">
        <v>97</v>
      </c>
      <c r="B43" s="48">
        <f t="shared" si="3"/>
        <v>0</v>
      </c>
      <c r="C43" s="48">
        <f t="shared" si="4"/>
        <v>0</v>
      </c>
      <c r="D43" s="48">
        <f t="shared" si="5"/>
        <v>0</v>
      </c>
      <c r="E43" s="48">
        <f t="shared" si="6"/>
        <v>0</v>
      </c>
      <c r="F43" s="49"/>
      <c r="G43" s="48">
        <f t="shared" si="7"/>
        <v>0</v>
      </c>
      <c r="H43" s="48">
        <f t="shared" si="10"/>
        <v>0</v>
      </c>
      <c r="I43" s="48">
        <f t="shared" si="8"/>
        <v>0</v>
      </c>
      <c r="J43" s="48">
        <f t="shared" si="9"/>
        <v>0</v>
      </c>
    </row>
    <row r="44" spans="1:10" ht="23.25" customHeight="1" thickBot="1">
      <c r="A44" s="8" t="s">
        <v>98</v>
      </c>
      <c r="B44" s="48">
        <f t="shared" si="3"/>
        <v>0</v>
      </c>
      <c r="C44" s="48">
        <f t="shared" si="4"/>
        <v>0</v>
      </c>
      <c r="D44" s="48">
        <f t="shared" si="5"/>
        <v>0</v>
      </c>
      <c r="E44" s="48">
        <f t="shared" si="6"/>
        <v>0</v>
      </c>
      <c r="F44" s="49"/>
      <c r="G44" s="48">
        <f t="shared" si="7"/>
        <v>0</v>
      </c>
      <c r="H44" s="48">
        <f t="shared" si="10"/>
        <v>0</v>
      </c>
      <c r="I44" s="48">
        <f t="shared" si="8"/>
        <v>0</v>
      </c>
      <c r="J44" s="48">
        <f t="shared" si="9"/>
        <v>0</v>
      </c>
    </row>
    <row r="45" spans="1:10" ht="22.5" customHeight="1" thickBot="1">
      <c r="A45" s="13" t="s">
        <v>22</v>
      </c>
      <c r="B45" s="48">
        <f t="shared" ref="B45:J45" si="11">SUM(B37:B44)</f>
        <v>0</v>
      </c>
      <c r="C45" s="48">
        <f t="shared" si="11"/>
        <v>0</v>
      </c>
      <c r="D45" s="48">
        <f t="shared" si="11"/>
        <v>0</v>
      </c>
      <c r="E45" s="48">
        <f t="shared" si="11"/>
        <v>0</v>
      </c>
      <c r="F45" s="48">
        <f t="shared" si="11"/>
        <v>0</v>
      </c>
      <c r="G45" s="48">
        <f t="shared" si="11"/>
        <v>0</v>
      </c>
      <c r="H45" s="48">
        <f t="shared" si="11"/>
        <v>0</v>
      </c>
      <c r="I45" s="48">
        <f t="shared" si="11"/>
        <v>0</v>
      </c>
      <c r="J45" s="48">
        <f t="shared" si="11"/>
        <v>0</v>
      </c>
    </row>
    <row r="46" spans="1:10" ht="8.2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</row>
    <row r="47" spans="1:10" ht="2.25" customHeight="1">
      <c r="A47" s="11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2.25" customHeight="1">
      <c r="A48" s="11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2.25" customHeight="1">
      <c r="A49" s="11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0.5" customHeight="1" thickBot="1">
      <c r="A50" s="7" t="s">
        <v>122</v>
      </c>
    </row>
    <row r="51" spans="1:10" ht="21" customHeight="1" thickBot="1">
      <c r="A51" s="182" t="s">
        <v>17</v>
      </c>
      <c r="B51" s="178" t="s">
        <v>21</v>
      </c>
      <c r="C51" s="192"/>
      <c r="D51" s="192"/>
      <c r="E51" s="192"/>
      <c r="F51" s="192"/>
      <c r="G51" s="192"/>
      <c r="H51" s="192"/>
      <c r="I51" s="192"/>
      <c r="J51" s="179"/>
    </row>
    <row r="52" spans="1:10" ht="21" customHeight="1" thickBot="1">
      <c r="A52" s="200"/>
      <c r="B52" s="182" t="s">
        <v>730</v>
      </c>
      <c r="C52" s="212" t="s">
        <v>731</v>
      </c>
      <c r="D52" s="186" t="s">
        <v>111</v>
      </c>
      <c r="E52" s="187"/>
      <c r="F52" s="187"/>
      <c r="G52" s="187"/>
      <c r="H52" s="187"/>
      <c r="I52" s="188"/>
      <c r="J52" s="212" t="s">
        <v>734</v>
      </c>
    </row>
    <row r="53" spans="1:10" ht="21" customHeight="1" thickBot="1">
      <c r="A53" s="200"/>
      <c r="B53" s="200"/>
      <c r="C53" s="213"/>
      <c r="D53" s="182" t="s">
        <v>23</v>
      </c>
      <c r="E53" s="182" t="s">
        <v>24</v>
      </c>
      <c r="F53" s="186" t="s">
        <v>25</v>
      </c>
      <c r="G53" s="187"/>
      <c r="H53" s="187"/>
      <c r="I53" s="188"/>
      <c r="J53" s="213"/>
    </row>
    <row r="54" spans="1:10" ht="37.5" customHeight="1" thickBot="1">
      <c r="A54" s="183"/>
      <c r="B54" s="183"/>
      <c r="C54" s="214"/>
      <c r="D54" s="183"/>
      <c r="E54" s="183"/>
      <c r="F54" s="26" t="s">
        <v>26</v>
      </c>
      <c r="G54" s="26" t="s">
        <v>27</v>
      </c>
      <c r="H54" s="26" t="s">
        <v>28</v>
      </c>
      <c r="I54" s="26" t="s">
        <v>29</v>
      </c>
      <c r="J54" s="214"/>
    </row>
    <row r="55" spans="1:10" ht="20.25" customHeight="1" thickBot="1">
      <c r="A55" s="8" t="s">
        <v>91</v>
      </c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20.25" customHeight="1" thickBot="1">
      <c r="A56" s="8" t="s">
        <v>92</v>
      </c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20.25" customHeight="1" thickBot="1">
      <c r="A57" s="8" t="s">
        <v>93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20.25" customHeight="1" thickBot="1">
      <c r="A58" s="8" t="s">
        <v>94</v>
      </c>
      <c r="B58" s="15"/>
      <c r="C58" s="17"/>
      <c r="D58" s="15"/>
      <c r="E58" s="15"/>
      <c r="F58" s="15"/>
      <c r="G58" s="15"/>
      <c r="H58" s="15"/>
      <c r="I58" s="15"/>
      <c r="J58" s="17"/>
    </row>
    <row r="59" spans="1:10" ht="20.25" customHeight="1" thickBot="1">
      <c r="A59" s="8" t="s">
        <v>95</v>
      </c>
      <c r="B59" s="15"/>
      <c r="C59" s="17"/>
      <c r="D59" s="15"/>
      <c r="E59" s="15"/>
      <c r="F59" s="15"/>
      <c r="G59" s="15"/>
      <c r="H59" s="15"/>
      <c r="I59" s="15"/>
      <c r="J59" s="17"/>
    </row>
    <row r="60" spans="1:10" ht="20.25" customHeight="1" thickBot="1">
      <c r="A60" s="8" t="s">
        <v>96</v>
      </c>
      <c r="B60" s="15"/>
      <c r="C60" s="17"/>
      <c r="D60" s="15"/>
      <c r="E60" s="15"/>
      <c r="F60" s="15"/>
      <c r="G60" s="15"/>
      <c r="H60" s="15"/>
      <c r="I60" s="15"/>
      <c r="J60" s="17"/>
    </row>
    <row r="61" spans="1:10" ht="20.25" customHeight="1" thickBot="1">
      <c r="A61" s="8" t="s">
        <v>97</v>
      </c>
      <c r="B61" s="15"/>
      <c r="C61" s="17"/>
      <c r="D61" s="15"/>
      <c r="E61" s="15"/>
      <c r="F61" s="15"/>
      <c r="G61" s="15"/>
      <c r="H61" s="15"/>
      <c r="I61" s="15"/>
      <c r="J61" s="17"/>
    </row>
    <row r="62" spans="1:10" ht="20.25" customHeight="1" thickBot="1">
      <c r="A62" s="8" t="s">
        <v>98</v>
      </c>
      <c r="B62" s="15"/>
      <c r="C62" s="17"/>
      <c r="D62" s="15"/>
      <c r="E62" s="15"/>
      <c r="F62" s="15"/>
      <c r="G62" s="15"/>
      <c r="H62" s="15"/>
      <c r="I62" s="15"/>
      <c r="J62" s="17"/>
    </row>
    <row r="63" spans="1:10" ht="20.25" customHeight="1" thickBot="1">
      <c r="A63" s="88" t="s">
        <v>711</v>
      </c>
      <c r="B63" s="48" t="e">
        <f>+(B55*J37+B56*J38)/(J37+J38)</f>
        <v>#DIV/0!</v>
      </c>
      <c r="C63" s="210" t="e">
        <f>+(C55*J37+C56*J38+C57*J39+C58*J40+C59*J41+C60*J42+C61*J43+C62*J44)/J45</f>
        <v>#DIV/0!</v>
      </c>
      <c r="D63" s="210" t="str">
        <f>+IF(COUNTIFS(D$55:D$62,"x")&gt;0,"X","")</f>
        <v/>
      </c>
      <c r="E63" s="210" t="str">
        <f t="shared" ref="E63:I63" si="12">+IF(COUNTIFS(E$55:E$62,"x")&gt;0,"X","")</f>
        <v/>
      </c>
      <c r="F63" s="210" t="str">
        <f t="shared" si="12"/>
        <v/>
      </c>
      <c r="G63" s="210" t="str">
        <f t="shared" si="12"/>
        <v/>
      </c>
      <c r="H63" s="210" t="str">
        <f t="shared" si="12"/>
        <v/>
      </c>
      <c r="I63" s="210" t="str">
        <f t="shared" si="12"/>
        <v/>
      </c>
      <c r="J63" s="210" t="e">
        <f>+(J55*Q36+J56*Q37+J57*Q38+J58*Q39+J59*Q40+J60*Q41+J61*Q42+J62*Q43)/Q44</f>
        <v>#DIV/0!</v>
      </c>
    </row>
    <row r="64" spans="1:10" ht="20.25" customHeight="1" thickBot="1">
      <c r="A64" s="89" t="s">
        <v>712</v>
      </c>
      <c r="B64" s="48" t="e">
        <f>+(B57*J39+B58*J40+B59*J41+B60*J42+B61*J43+B62*J44)/(J45-J37-J38)</f>
        <v>#DIV/0!</v>
      </c>
      <c r="C64" s="211"/>
      <c r="D64" s="211"/>
      <c r="E64" s="211"/>
      <c r="F64" s="211"/>
      <c r="G64" s="211"/>
      <c r="H64" s="211"/>
      <c r="I64" s="211"/>
      <c r="J64" s="211"/>
    </row>
    <row r="65" spans="1:10" ht="35.25" customHeight="1">
      <c r="A65" s="129"/>
      <c r="B65" s="141"/>
      <c r="C65" s="141"/>
      <c r="D65" s="141"/>
      <c r="E65" s="141"/>
      <c r="F65" s="141"/>
      <c r="G65" s="141"/>
      <c r="H65" s="141"/>
      <c r="I65" s="141"/>
      <c r="J65" s="141"/>
    </row>
    <row r="66" spans="1:10" s="14" customFormat="1" ht="24.75" customHeight="1">
      <c r="A66" s="130" t="s">
        <v>721</v>
      </c>
      <c r="B66" s="131"/>
      <c r="C66" s="131"/>
      <c r="D66" s="131"/>
      <c r="E66" s="131"/>
      <c r="F66" s="142"/>
      <c r="G66" s="132"/>
      <c r="H66" s="132"/>
      <c r="I66" s="132"/>
      <c r="J66" s="132"/>
    </row>
    <row r="67" spans="1:10" s="14" customFormat="1" ht="26.25" customHeight="1">
      <c r="A67" s="131" t="s">
        <v>722</v>
      </c>
      <c r="B67" s="131"/>
      <c r="C67" s="131"/>
      <c r="D67" s="131"/>
      <c r="E67" s="131"/>
      <c r="F67" s="142"/>
      <c r="G67" s="133"/>
      <c r="H67" s="133"/>
      <c r="I67" s="133"/>
      <c r="J67" s="133"/>
    </row>
    <row r="68" spans="1:10">
      <c r="A68" s="138" t="s">
        <v>109</v>
      </c>
      <c r="B68" s="138"/>
      <c r="C68" s="138"/>
      <c r="D68" s="138"/>
      <c r="E68" s="138"/>
      <c r="F68" s="138"/>
      <c r="G68" s="138"/>
      <c r="H68" s="138"/>
      <c r="I68" s="138"/>
      <c r="J68" s="138"/>
    </row>
  </sheetData>
  <mergeCells count="50">
    <mergeCell ref="T17:T20"/>
    <mergeCell ref="U17:U20"/>
    <mergeCell ref="V17:V20"/>
    <mergeCell ref="O18:S18"/>
    <mergeCell ref="F19:H19"/>
    <mergeCell ref="I19:K19"/>
    <mergeCell ref="L19:N19"/>
    <mergeCell ref="O19:O20"/>
    <mergeCell ref="P19:P20"/>
    <mergeCell ref="Q19:Q20"/>
    <mergeCell ref="R19:R20"/>
    <mergeCell ref="S19:S20"/>
    <mergeCell ref="A33:A36"/>
    <mergeCell ref="B33:E34"/>
    <mergeCell ref="F33:J34"/>
    <mergeCell ref="F17:N17"/>
    <mergeCell ref="O17:S17"/>
    <mergeCell ref="B51:J51"/>
    <mergeCell ref="J52:J54"/>
    <mergeCell ref="C19:C20"/>
    <mergeCell ref="C52:C54"/>
    <mergeCell ref="D52:I52"/>
    <mergeCell ref="D53:D54"/>
    <mergeCell ref="E53:E54"/>
    <mergeCell ref="F53:I53"/>
    <mergeCell ref="H35:H36"/>
    <mergeCell ref="I35:I36"/>
    <mergeCell ref="C35:C36"/>
    <mergeCell ref="A51:A54"/>
    <mergeCell ref="G63:G64"/>
    <mergeCell ref="H63:H64"/>
    <mergeCell ref="B2:J2"/>
    <mergeCell ref="A17:A20"/>
    <mergeCell ref="B19:B20"/>
    <mergeCell ref="D19:D20"/>
    <mergeCell ref="E19:E20"/>
    <mergeCell ref="B17:E18"/>
    <mergeCell ref="B52:B54"/>
    <mergeCell ref="J35:J36"/>
    <mergeCell ref="B35:B36"/>
    <mergeCell ref="D35:D36"/>
    <mergeCell ref="E35:E36"/>
    <mergeCell ref="F35:F36"/>
    <mergeCell ref="G35:G36"/>
    <mergeCell ref="J63:J64"/>
    <mergeCell ref="I63:I64"/>
    <mergeCell ref="C63:C64"/>
    <mergeCell ref="D63:D64"/>
    <mergeCell ref="E63:E64"/>
    <mergeCell ref="F63:F64"/>
  </mergeCells>
  <pageMargins left="0.70866141732283472" right="0.70866141732283472" top="1.6535433070866143" bottom="1.1417322834645669" header="0.35433070866141736" footer="0.15748031496062992"/>
  <pageSetup paperSize="8" scale="86" fitToHeight="0" orientation="landscape" r:id="rId1"/>
  <headerFooter>
    <oddHeader>&amp;L&amp;G&amp;C
&amp;24Plano de Alimentação</oddHeader>
    <oddFooter>&amp;C&amp;G</oddFooter>
  </headerFooter>
  <rowBreaks count="1" manualBreakCount="1">
    <brk id="31" max="10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B1:H22"/>
  <sheetViews>
    <sheetView showGridLines="0" zoomScaleNormal="100" zoomScalePageLayoutView="80" workbookViewId="0">
      <selection activeCell="F7" sqref="F7"/>
    </sheetView>
  </sheetViews>
  <sheetFormatPr defaultColWidth="9.140625" defaultRowHeight="15"/>
  <cols>
    <col min="1" max="1" width="9.140625" style="19"/>
    <col min="2" max="2" width="40" style="19" customWidth="1"/>
    <col min="3" max="3" width="25" style="19" customWidth="1"/>
    <col min="4" max="4" width="23.42578125" style="19" customWidth="1"/>
    <col min="5" max="5" width="24.140625" style="19" customWidth="1"/>
    <col min="6" max="6" width="21.42578125" style="19" customWidth="1"/>
    <col min="7" max="16384" width="9.140625" style="19"/>
  </cols>
  <sheetData>
    <row r="1" spans="2:8" ht="18.75">
      <c r="B1" s="18"/>
    </row>
    <row r="2" spans="2:8" ht="15.75" thickBot="1"/>
    <row r="3" spans="2:8">
      <c r="B3" s="216" t="s">
        <v>17</v>
      </c>
      <c r="C3" s="218" t="s">
        <v>19</v>
      </c>
      <c r="D3" s="218"/>
      <c r="E3" s="218"/>
      <c r="F3" s="219"/>
    </row>
    <row r="4" spans="2:8" ht="15.75" thickBot="1">
      <c r="B4" s="217"/>
      <c r="C4" s="220" t="s">
        <v>104</v>
      </c>
      <c r="D4" s="220"/>
      <c r="E4" s="220"/>
      <c r="F4" s="221"/>
    </row>
    <row r="5" spans="2:8" ht="15.75" thickBot="1">
      <c r="B5" s="217"/>
      <c r="C5" s="50" t="s">
        <v>35</v>
      </c>
      <c r="D5" s="51" t="s">
        <v>36</v>
      </c>
      <c r="E5" s="51" t="s">
        <v>37</v>
      </c>
      <c r="F5" s="52" t="s">
        <v>38</v>
      </c>
    </row>
    <row r="6" spans="2:8" ht="30">
      <c r="B6" s="53" t="s">
        <v>123</v>
      </c>
      <c r="C6" s="84"/>
      <c r="D6" s="85"/>
      <c r="E6" s="84"/>
      <c r="F6" s="84"/>
      <c r="H6" s="20"/>
    </row>
    <row r="7" spans="2:8">
      <c r="B7" s="54" t="s">
        <v>40</v>
      </c>
      <c r="C7" s="97">
        <f>+'2.PA_PLANO DE ALIMENTAÇÃO'!I40</f>
        <v>0</v>
      </c>
      <c r="D7" s="98">
        <f>+'2.PA_PLANO DE ALIMENTAÇÃO'!J40</f>
        <v>0</v>
      </c>
      <c r="E7" s="97">
        <f>+'2.PA_PLANO DE ALIMENTAÇÃO'!K40</f>
        <v>0</v>
      </c>
      <c r="F7" s="97">
        <f>+'2.PA_PLANO DE ALIMENTAÇÃO'!L40</f>
        <v>0</v>
      </c>
      <c r="H7" s="20"/>
    </row>
    <row r="8" spans="2:8" ht="15.75" thickBot="1">
      <c r="B8" s="55" t="s">
        <v>41</v>
      </c>
      <c r="C8" s="99">
        <f>+IFERROR(C7/(+$C$7+$D$7+$E$7+$F$7),0)</f>
        <v>0</v>
      </c>
      <c r="D8" s="99">
        <f t="shared" ref="D8:F8" si="0">+IFERROR(D7/(+$C$7+$D$7+$E$7+$F$7),0)</f>
        <v>0</v>
      </c>
      <c r="E8" s="99">
        <f t="shared" si="0"/>
        <v>0</v>
      </c>
      <c r="F8" s="99">
        <f t="shared" si="0"/>
        <v>0</v>
      </c>
      <c r="H8" s="21"/>
    </row>
    <row r="9" spans="2:8">
      <c r="B9" s="53" t="s">
        <v>124</v>
      </c>
      <c r="C9" s="100"/>
      <c r="D9" s="101"/>
      <c r="E9" s="100"/>
      <c r="F9" s="100"/>
      <c r="H9" s="20"/>
    </row>
    <row r="10" spans="2:8">
      <c r="B10" s="56" t="s">
        <v>58</v>
      </c>
      <c r="C10" s="97">
        <f>+'3.1.CC_GH1'!B24</f>
        <v>0</v>
      </c>
      <c r="D10" s="98">
        <f>+'3.1.CC_GH1'!C24</f>
        <v>0</v>
      </c>
      <c r="E10" s="97">
        <f>+'3.1.CC_GH1'!D24</f>
        <v>0</v>
      </c>
      <c r="F10" s="97">
        <f>+'3.1.CC_GH1'!E24</f>
        <v>0</v>
      </c>
      <c r="H10" s="20"/>
    </row>
    <row r="11" spans="2:8">
      <c r="B11" s="56" t="s">
        <v>59</v>
      </c>
      <c r="C11" s="97">
        <f>+'3.2.CC_GH2'!B24</f>
        <v>0</v>
      </c>
      <c r="D11" s="97">
        <f>+'3.2.CC_GH2'!C24</f>
        <v>0</v>
      </c>
      <c r="E11" s="97">
        <f>+'3.2.CC_GH2'!D24</f>
        <v>0</v>
      </c>
      <c r="F11" s="97">
        <f>+'3.2.CC_GH2'!E24</f>
        <v>0</v>
      </c>
      <c r="H11" s="20"/>
    </row>
    <row r="12" spans="2:8">
      <c r="B12" s="56" t="s">
        <v>60</v>
      </c>
      <c r="C12" s="97">
        <f>+'3.3.CC_GH3'!B24</f>
        <v>0</v>
      </c>
      <c r="D12" s="97">
        <f>+'3.3.CC_GH3'!C24</f>
        <v>0</v>
      </c>
      <c r="E12" s="97">
        <f>+'3.3.CC_GH3'!D24</f>
        <v>0</v>
      </c>
      <c r="F12" s="97">
        <f>+'3.3.CC_GH3'!E24</f>
        <v>0</v>
      </c>
      <c r="H12" s="20"/>
    </row>
    <row r="13" spans="2:8">
      <c r="B13" s="56"/>
      <c r="C13" s="97"/>
      <c r="D13" s="98"/>
      <c r="E13" s="97"/>
      <c r="F13" s="97"/>
      <c r="H13" s="20"/>
    </row>
    <row r="14" spans="2:8">
      <c r="B14" s="56" t="s">
        <v>103</v>
      </c>
      <c r="C14" s="97"/>
      <c r="D14" s="98"/>
      <c r="E14" s="97"/>
      <c r="F14" s="97"/>
      <c r="H14" s="20"/>
    </row>
    <row r="15" spans="2:8">
      <c r="B15" s="54" t="s">
        <v>42</v>
      </c>
      <c r="C15" s="97">
        <f>SUM(C10:C14)</f>
        <v>0</v>
      </c>
      <c r="D15" s="98">
        <f t="shared" ref="D15:F15" si="1">SUM(D10:D14)</f>
        <v>0</v>
      </c>
      <c r="E15" s="97">
        <f t="shared" si="1"/>
        <v>0</v>
      </c>
      <c r="F15" s="97">
        <f t="shared" si="1"/>
        <v>0</v>
      </c>
      <c r="H15" s="20"/>
    </row>
    <row r="16" spans="2:8" ht="15.75" thickBot="1">
      <c r="B16" s="55" t="s">
        <v>41</v>
      </c>
      <c r="C16" s="99">
        <f>+IFERROR(C15/(+$C$15+$D$15+$E$15+$F$15),0)</f>
        <v>0</v>
      </c>
      <c r="D16" s="99">
        <f t="shared" ref="D16:F16" si="2">+IFERROR(D15/(+$C$15+$D$15+$E$15+$F$15),0)</f>
        <v>0</v>
      </c>
      <c r="E16" s="99">
        <f t="shared" si="2"/>
        <v>0</v>
      </c>
      <c r="F16" s="99">
        <f t="shared" si="2"/>
        <v>0</v>
      </c>
      <c r="H16" s="21"/>
    </row>
    <row r="17" spans="2:8">
      <c r="B17" s="53" t="s">
        <v>125</v>
      </c>
      <c r="C17" s="102"/>
      <c r="D17" s="103"/>
      <c r="E17" s="102"/>
      <c r="F17" s="102"/>
      <c r="H17" s="21"/>
    </row>
    <row r="18" spans="2:8">
      <c r="B18" s="57" t="s">
        <v>43</v>
      </c>
      <c r="C18" s="97">
        <f>+C15-C7</f>
        <v>0</v>
      </c>
      <c r="D18" s="98">
        <f>+D15-D7</f>
        <v>0</v>
      </c>
      <c r="E18" s="97">
        <f>+E15-E7</f>
        <v>0</v>
      </c>
      <c r="F18" s="97">
        <f>+F15-F7</f>
        <v>0</v>
      </c>
      <c r="H18" s="21"/>
    </row>
    <row r="19" spans="2:8" ht="15.75" thickBot="1">
      <c r="B19" s="58" t="s">
        <v>44</v>
      </c>
      <c r="C19" s="99">
        <f>(+C16-C8)</f>
        <v>0</v>
      </c>
      <c r="D19" s="99">
        <f t="shared" ref="D19:F19" si="3">(+D16-D8)</f>
        <v>0</v>
      </c>
      <c r="E19" s="99">
        <f t="shared" si="3"/>
        <v>0</v>
      </c>
      <c r="F19" s="99">
        <f t="shared" si="3"/>
        <v>0</v>
      </c>
      <c r="H19" s="21"/>
    </row>
    <row r="20" spans="2:8">
      <c r="H20" s="20"/>
    </row>
    <row r="21" spans="2:8">
      <c r="C21" s="22"/>
      <c r="D21" s="22"/>
      <c r="E21" s="22"/>
      <c r="F21" s="22"/>
      <c r="H21" s="20"/>
    </row>
    <row r="22" spans="2:8">
      <c r="H22" s="20"/>
    </row>
  </sheetData>
  <mergeCells count="3">
    <mergeCell ref="B3:B5"/>
    <mergeCell ref="C3:F3"/>
    <mergeCell ref="C4:F4"/>
  </mergeCells>
  <pageMargins left="0.23622047244094491" right="0.23622047244094491" top="1.5748031496062993" bottom="0.74803149606299213" header="0.31496062992125984" footer="0.31496062992125984"/>
  <pageSetup paperSize="9" scale="61" fitToHeight="0" orientation="portrait" r:id="rId1"/>
  <headerFooter>
    <oddHeader>&amp;L&amp;G&amp;C
&amp;24Caderno de Campo</oddHeader>
    <oddFooter>&amp;C&amp;G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N198"/>
  <sheetViews>
    <sheetView showGridLines="0" zoomScale="70" zoomScaleNormal="70" zoomScalePageLayoutView="80" workbookViewId="0">
      <selection activeCell="L18" sqref="L18"/>
    </sheetView>
  </sheetViews>
  <sheetFormatPr defaultColWidth="9.140625" defaultRowHeight="15"/>
  <cols>
    <col min="1" max="1" width="44.140625" style="19" customWidth="1"/>
    <col min="2" max="5" width="20.140625" style="19" customWidth="1"/>
    <col min="6" max="6" width="57.42578125" style="19" customWidth="1"/>
    <col min="7" max="7" width="3.5703125" style="19" customWidth="1"/>
    <col min="8" max="8" width="44.140625" style="19" customWidth="1"/>
    <col min="9" max="10" width="18.42578125" style="19" customWidth="1"/>
    <col min="11" max="14" width="16.140625" style="19" customWidth="1"/>
    <col min="15" max="16384" width="9.140625" style="19"/>
  </cols>
  <sheetData>
    <row r="1" spans="1:10" ht="15.75" thickBot="1"/>
    <row r="2" spans="1:10" ht="18" thickBot="1">
      <c r="A2" s="45" t="s">
        <v>13</v>
      </c>
      <c r="B2" s="233">
        <f>+'2.1.PA_GH1'!B2:T2</f>
        <v>0</v>
      </c>
      <c r="C2" s="234"/>
      <c r="D2" s="234"/>
      <c r="E2" s="234"/>
      <c r="F2" s="235"/>
    </row>
    <row r="3" spans="1:10">
      <c r="A3" s="23"/>
      <c r="B3" s="24"/>
      <c r="C3" s="24"/>
      <c r="D3" s="24"/>
      <c r="E3" s="24"/>
      <c r="F3" s="24"/>
    </row>
    <row r="4" spans="1:10" ht="15.75" thickBot="1">
      <c r="A4" s="5" t="s">
        <v>126</v>
      </c>
      <c r="B4" s="59"/>
      <c r="C4" s="59"/>
      <c r="D4" s="59"/>
      <c r="E4" s="59"/>
      <c r="F4" s="59"/>
      <c r="I4" s="237"/>
      <c r="J4" s="237"/>
    </row>
    <row r="5" spans="1:10" ht="15" customHeight="1">
      <c r="A5" s="216"/>
      <c r="B5" s="223" t="s">
        <v>105</v>
      </c>
      <c r="C5" s="224"/>
      <c r="D5" s="224"/>
      <c r="E5" s="225"/>
      <c r="F5" s="226" t="s">
        <v>34</v>
      </c>
      <c r="I5" s="236"/>
      <c r="J5" s="236"/>
    </row>
    <row r="6" spans="1:10" ht="15.75" thickBot="1">
      <c r="A6" s="217"/>
      <c r="B6" s="229" t="s">
        <v>717</v>
      </c>
      <c r="C6" s="220"/>
      <c r="D6" s="220"/>
      <c r="E6" s="221"/>
      <c r="F6" s="227"/>
      <c r="I6" s="236"/>
      <c r="J6" s="236"/>
    </row>
    <row r="7" spans="1:10" ht="32.25" customHeight="1" thickBot="1">
      <c r="A7" s="217"/>
      <c r="B7" s="60" t="s">
        <v>35</v>
      </c>
      <c r="C7" s="60" t="s">
        <v>36</v>
      </c>
      <c r="D7" s="60" t="s">
        <v>37</v>
      </c>
      <c r="E7" s="60" t="s">
        <v>38</v>
      </c>
      <c r="F7" s="227"/>
      <c r="I7" s="236"/>
      <c r="J7" s="236"/>
    </row>
    <row r="8" spans="1:10">
      <c r="A8" s="61" t="s">
        <v>90</v>
      </c>
      <c r="B8" s="62"/>
      <c r="C8" s="63"/>
      <c r="D8" s="62"/>
      <c r="E8" s="62"/>
      <c r="F8" s="64"/>
      <c r="I8" s="79"/>
      <c r="J8" s="79"/>
    </row>
    <row r="9" spans="1:10">
      <c r="A9" s="65" t="s">
        <v>40</v>
      </c>
      <c r="B9" s="105">
        <f>+'2.PA_PLANO DE ALIMENTAÇÃO'!I35</f>
        <v>0</v>
      </c>
      <c r="C9" s="106">
        <f>+'2.PA_PLANO DE ALIMENTAÇÃO'!J35</f>
        <v>0</v>
      </c>
      <c r="D9" s="105">
        <f>+'2.PA_PLANO DE ALIMENTAÇÃO'!K35</f>
        <v>0</v>
      </c>
      <c r="E9" s="105">
        <f>+'2.PA_PLANO DE ALIMENTAÇÃO'!L35</f>
        <v>0</v>
      </c>
      <c r="F9" s="115"/>
      <c r="I9" s="79"/>
      <c r="J9" s="79"/>
    </row>
    <row r="10" spans="1:10" ht="15.75" thickBot="1">
      <c r="A10" s="66" t="s">
        <v>41</v>
      </c>
      <c r="B10" s="107">
        <f>IFERROR(+B9/(+$B$9+$C$9+$D$9+$E$9),0)</f>
        <v>0</v>
      </c>
      <c r="C10" s="107">
        <f t="shared" ref="C10:E10" si="0">IFERROR(+C9/(+$B$9+$C$9+$D$9+$E$9),0)</f>
        <v>0</v>
      </c>
      <c r="D10" s="107">
        <f t="shared" si="0"/>
        <v>0</v>
      </c>
      <c r="E10" s="107">
        <f t="shared" si="0"/>
        <v>0</v>
      </c>
      <c r="F10" s="116"/>
      <c r="I10" s="79"/>
      <c r="J10" s="79"/>
    </row>
    <row r="11" spans="1:10">
      <c r="A11" s="61" t="s">
        <v>45</v>
      </c>
      <c r="B11" s="108"/>
      <c r="C11" s="109"/>
      <c r="D11" s="108"/>
      <c r="E11" s="108"/>
      <c r="F11" s="117"/>
      <c r="I11" s="124"/>
      <c r="J11" s="124"/>
    </row>
    <row r="12" spans="1:10">
      <c r="A12" s="67" t="s">
        <v>46</v>
      </c>
      <c r="B12" s="105">
        <f>+B42</f>
        <v>0</v>
      </c>
      <c r="C12" s="105">
        <f t="shared" ref="C12:E12" si="1">+C42</f>
        <v>0</v>
      </c>
      <c r="D12" s="105">
        <f t="shared" si="1"/>
        <v>0</v>
      </c>
      <c r="E12" s="105">
        <f t="shared" si="1"/>
        <v>0</v>
      </c>
      <c r="F12" s="118">
        <f>+F42</f>
        <v>0</v>
      </c>
      <c r="I12" s="124"/>
      <c r="J12" s="124"/>
    </row>
    <row r="13" spans="1:10">
      <c r="A13" s="67" t="s">
        <v>47</v>
      </c>
      <c r="B13" s="105">
        <f>+B57</f>
        <v>0</v>
      </c>
      <c r="C13" s="105">
        <f t="shared" ref="C13:E13" si="2">+C57</f>
        <v>0</v>
      </c>
      <c r="D13" s="105">
        <f t="shared" si="2"/>
        <v>0</v>
      </c>
      <c r="E13" s="105">
        <f t="shared" si="2"/>
        <v>0</v>
      </c>
      <c r="F13" s="118">
        <f>+F57</f>
        <v>0</v>
      </c>
      <c r="I13" s="124"/>
      <c r="J13" s="124"/>
    </row>
    <row r="14" spans="1:10">
      <c r="A14" s="67" t="s">
        <v>48</v>
      </c>
      <c r="B14" s="105">
        <f>+B71</f>
        <v>0</v>
      </c>
      <c r="C14" s="105">
        <f t="shared" ref="C14:E14" si="3">+C71</f>
        <v>0</v>
      </c>
      <c r="D14" s="105">
        <f t="shared" si="3"/>
        <v>0</v>
      </c>
      <c r="E14" s="105">
        <f t="shared" si="3"/>
        <v>0</v>
      </c>
      <c r="F14" s="118">
        <f>+F71</f>
        <v>0</v>
      </c>
      <c r="I14" s="124"/>
      <c r="J14" s="124"/>
    </row>
    <row r="15" spans="1:10">
      <c r="A15" s="67" t="s">
        <v>49</v>
      </c>
      <c r="B15" s="105">
        <f>+B85</f>
        <v>0</v>
      </c>
      <c r="C15" s="105">
        <f t="shared" ref="C15:E15" si="4">+C85</f>
        <v>0</v>
      </c>
      <c r="D15" s="105">
        <f t="shared" si="4"/>
        <v>0</v>
      </c>
      <c r="E15" s="105">
        <f t="shared" si="4"/>
        <v>0</v>
      </c>
      <c r="F15" s="118">
        <f>+F85</f>
        <v>0</v>
      </c>
      <c r="I15" s="124"/>
      <c r="J15" s="124"/>
    </row>
    <row r="16" spans="1:10">
      <c r="A16" s="67" t="s">
        <v>50</v>
      </c>
      <c r="B16" s="105">
        <f>+B99</f>
        <v>0</v>
      </c>
      <c r="C16" s="105">
        <f t="shared" ref="C16:E16" si="5">+C99</f>
        <v>0</v>
      </c>
      <c r="D16" s="105">
        <f t="shared" si="5"/>
        <v>0</v>
      </c>
      <c r="E16" s="105">
        <f t="shared" si="5"/>
        <v>0</v>
      </c>
      <c r="F16" s="118">
        <f>+F99</f>
        <v>0</v>
      </c>
    </row>
    <row r="17" spans="1:14">
      <c r="A17" s="67" t="s">
        <v>52</v>
      </c>
      <c r="B17" s="105">
        <f>+B113</f>
        <v>0</v>
      </c>
      <c r="C17" s="105">
        <f t="shared" ref="C17:E17" si="6">+C113</f>
        <v>0</v>
      </c>
      <c r="D17" s="105">
        <f t="shared" si="6"/>
        <v>0</v>
      </c>
      <c r="E17" s="105">
        <f t="shared" si="6"/>
        <v>0</v>
      </c>
      <c r="F17" s="118">
        <f>+F113</f>
        <v>0</v>
      </c>
    </row>
    <row r="18" spans="1:14">
      <c r="A18" s="67" t="s">
        <v>51</v>
      </c>
      <c r="B18" s="105">
        <f>+B127</f>
        <v>0</v>
      </c>
      <c r="C18" s="105">
        <f t="shared" ref="C18:E18" si="7">+C127</f>
        <v>0</v>
      </c>
      <c r="D18" s="105">
        <f t="shared" si="7"/>
        <v>0</v>
      </c>
      <c r="E18" s="105">
        <f t="shared" si="7"/>
        <v>0</v>
      </c>
      <c r="F18" s="118">
        <f>+F127</f>
        <v>0</v>
      </c>
    </row>
    <row r="19" spans="1:14">
      <c r="A19" s="67" t="s">
        <v>53</v>
      </c>
      <c r="B19" s="105">
        <f>+B142</f>
        <v>0</v>
      </c>
      <c r="C19" s="105">
        <f t="shared" ref="C19:E19" si="8">+C142</f>
        <v>0</v>
      </c>
      <c r="D19" s="105">
        <f t="shared" si="8"/>
        <v>0</v>
      </c>
      <c r="E19" s="105">
        <f t="shared" si="8"/>
        <v>0</v>
      </c>
      <c r="F19" s="118">
        <f>+F142</f>
        <v>0</v>
      </c>
    </row>
    <row r="20" spans="1:14">
      <c r="A20" s="67" t="s">
        <v>54</v>
      </c>
      <c r="B20" s="105">
        <f>+B156</f>
        <v>0</v>
      </c>
      <c r="C20" s="105">
        <f t="shared" ref="C20:E20" si="9">+C156</f>
        <v>0</v>
      </c>
      <c r="D20" s="105">
        <f t="shared" si="9"/>
        <v>0</v>
      </c>
      <c r="E20" s="105">
        <f t="shared" si="9"/>
        <v>0</v>
      </c>
      <c r="F20" s="118">
        <f>+F156</f>
        <v>0</v>
      </c>
    </row>
    <row r="21" spans="1:14">
      <c r="A21" s="67" t="s">
        <v>55</v>
      </c>
      <c r="B21" s="105">
        <f>+B170</f>
        <v>0</v>
      </c>
      <c r="C21" s="105">
        <f t="shared" ref="C21:E21" si="10">+C170</f>
        <v>0</v>
      </c>
      <c r="D21" s="105">
        <f t="shared" si="10"/>
        <v>0</v>
      </c>
      <c r="E21" s="105">
        <f t="shared" si="10"/>
        <v>0</v>
      </c>
      <c r="F21" s="118">
        <f>+F170</f>
        <v>0</v>
      </c>
    </row>
    <row r="22" spans="1:14">
      <c r="A22" s="67" t="s">
        <v>56</v>
      </c>
      <c r="B22" s="105">
        <f>+B184</f>
        <v>0</v>
      </c>
      <c r="C22" s="105">
        <f t="shared" ref="C22:E22" si="11">+C184</f>
        <v>0</v>
      </c>
      <c r="D22" s="105">
        <f t="shared" si="11"/>
        <v>0</v>
      </c>
      <c r="E22" s="105">
        <f t="shared" si="11"/>
        <v>0</v>
      </c>
      <c r="F22" s="118">
        <f>+F184</f>
        <v>0</v>
      </c>
    </row>
    <row r="23" spans="1:14">
      <c r="A23" s="67" t="s">
        <v>57</v>
      </c>
      <c r="B23" s="105">
        <f>+B198</f>
        <v>0</v>
      </c>
      <c r="C23" s="105">
        <f t="shared" ref="C23:E23" si="12">+C198</f>
        <v>0</v>
      </c>
      <c r="D23" s="105">
        <f t="shared" si="12"/>
        <v>0</v>
      </c>
      <c r="E23" s="105">
        <f t="shared" si="12"/>
        <v>0</v>
      </c>
      <c r="F23" s="118">
        <f>+F198</f>
        <v>0</v>
      </c>
    </row>
    <row r="24" spans="1:14">
      <c r="A24" s="68" t="s">
        <v>40</v>
      </c>
      <c r="B24" s="110">
        <f>SUM(B12:B23)</f>
        <v>0</v>
      </c>
      <c r="C24" s="110">
        <f t="shared" ref="C24:E24" si="13">SUM(C12:C23)</f>
        <v>0</v>
      </c>
      <c r="D24" s="110">
        <f t="shared" si="13"/>
        <v>0</v>
      </c>
      <c r="E24" s="110">
        <f t="shared" si="13"/>
        <v>0</v>
      </c>
      <c r="F24" s="119"/>
    </row>
    <row r="25" spans="1:14" ht="15.75" thickBot="1">
      <c r="A25" s="69" t="s">
        <v>41</v>
      </c>
      <c r="B25" s="107">
        <f>+IFERROR(B24/(+$B$24+$C$24+$D$24+$E$24),0)</f>
        <v>0</v>
      </c>
      <c r="C25" s="107">
        <f t="shared" ref="C25:E25" si="14">+IFERROR(C24/(+$B$24+$C$24+$D$24+$E$24),0)</f>
        <v>0</v>
      </c>
      <c r="D25" s="107">
        <f t="shared" si="14"/>
        <v>0</v>
      </c>
      <c r="E25" s="107">
        <f t="shared" si="14"/>
        <v>0</v>
      </c>
      <c r="F25" s="120"/>
    </row>
    <row r="26" spans="1:14">
      <c r="A26" s="70" t="s">
        <v>99</v>
      </c>
      <c r="B26" s="111"/>
      <c r="C26" s="112"/>
      <c r="D26" s="111"/>
      <c r="E26" s="111"/>
      <c r="F26" s="121"/>
    </row>
    <row r="27" spans="1:14">
      <c r="A27" s="68" t="s">
        <v>40</v>
      </c>
      <c r="B27" s="113">
        <f>+B24-B9</f>
        <v>0</v>
      </c>
      <c r="C27" s="114">
        <f>+C24-C9</f>
        <v>0</v>
      </c>
      <c r="D27" s="113">
        <f>+D24-D9</f>
        <v>0</v>
      </c>
      <c r="E27" s="113">
        <f>+E24-E9</f>
        <v>0</v>
      </c>
      <c r="F27" s="122"/>
    </row>
    <row r="28" spans="1:14" ht="15.75" thickBot="1">
      <c r="A28" s="69" t="s">
        <v>41</v>
      </c>
      <c r="B28" s="107">
        <f>(+B25-B10)</f>
        <v>0</v>
      </c>
      <c r="C28" s="107">
        <f t="shared" ref="C28:E28" si="15">(+C25-C10)</f>
        <v>0</v>
      </c>
      <c r="D28" s="107">
        <f t="shared" si="15"/>
        <v>0</v>
      </c>
      <c r="E28" s="107">
        <f t="shared" si="15"/>
        <v>0</v>
      </c>
      <c r="F28" s="116"/>
    </row>
    <row r="29" spans="1:14">
      <c r="A29" s="71"/>
      <c r="B29" s="72"/>
      <c r="C29" s="72"/>
      <c r="D29" s="72"/>
      <c r="E29" s="72"/>
    </row>
    <row r="30" spans="1:14" ht="15.75" thickBot="1">
      <c r="A30" s="7" t="s">
        <v>127</v>
      </c>
      <c r="H30" s="7"/>
    </row>
    <row r="31" spans="1:14" ht="15" customHeight="1">
      <c r="A31" s="216" t="s">
        <v>67</v>
      </c>
      <c r="B31" s="223" t="s">
        <v>19</v>
      </c>
      <c r="C31" s="224"/>
      <c r="D31" s="224"/>
      <c r="E31" s="225"/>
      <c r="F31" s="226" t="s">
        <v>34</v>
      </c>
      <c r="H31" s="216" t="s">
        <v>17</v>
      </c>
      <c r="I31" s="216" t="s">
        <v>716</v>
      </c>
      <c r="J31" s="216" t="s">
        <v>65</v>
      </c>
      <c r="K31" s="223" t="s">
        <v>718</v>
      </c>
      <c r="L31" s="224"/>
      <c r="M31" s="224"/>
      <c r="N31" s="225"/>
    </row>
    <row r="32" spans="1:14" ht="15.75" thickBot="1">
      <c r="A32" s="217"/>
      <c r="B32" s="229" t="s">
        <v>66</v>
      </c>
      <c r="C32" s="220"/>
      <c r="D32" s="220"/>
      <c r="E32" s="221"/>
      <c r="F32" s="227"/>
      <c r="H32" s="217"/>
      <c r="I32" s="217"/>
      <c r="J32" s="217"/>
      <c r="K32" s="230"/>
      <c r="L32" s="231"/>
      <c r="M32" s="231"/>
      <c r="N32" s="232"/>
    </row>
    <row r="33" spans="1:14" ht="34.5" customHeight="1" thickBot="1">
      <c r="A33" s="222"/>
      <c r="B33" s="73" t="s">
        <v>35</v>
      </c>
      <c r="C33" s="73" t="s">
        <v>36</v>
      </c>
      <c r="D33" s="73" t="s">
        <v>37</v>
      </c>
      <c r="E33" s="73" t="s">
        <v>38</v>
      </c>
      <c r="F33" s="228"/>
      <c r="H33" s="222"/>
      <c r="I33" s="222"/>
      <c r="J33" s="222"/>
      <c r="K33" s="73" t="s">
        <v>35</v>
      </c>
      <c r="L33" s="73" t="s">
        <v>36</v>
      </c>
      <c r="M33" s="73" t="s">
        <v>37</v>
      </c>
      <c r="N33" s="73" t="s">
        <v>38</v>
      </c>
    </row>
    <row r="34" spans="1:14" ht="30" customHeight="1" thickBot="1">
      <c r="A34" s="74" t="s">
        <v>91</v>
      </c>
      <c r="B34" s="104">
        <f>(+$I$34*$J$34*K34)/1000</f>
        <v>0</v>
      </c>
      <c r="C34" s="104">
        <f>+($I$34*$J$34*L34)/1000</f>
        <v>0</v>
      </c>
      <c r="D34" s="104">
        <f>+($I$34*$J$34*M34)/1000</f>
        <v>0</v>
      </c>
      <c r="E34" s="104">
        <f>+($I$34*$J$34*N34)/1000</f>
        <v>0</v>
      </c>
      <c r="F34" s="75"/>
      <c r="H34" s="74" t="s">
        <v>91</v>
      </c>
      <c r="I34" s="75"/>
      <c r="J34" s="75"/>
      <c r="K34" s="75"/>
      <c r="L34" s="75"/>
      <c r="M34" s="75"/>
      <c r="N34" s="75"/>
    </row>
    <row r="35" spans="1:14" ht="30" customHeight="1" thickBot="1">
      <c r="A35" s="74" t="s">
        <v>92</v>
      </c>
      <c r="B35" s="104">
        <f>+($I$35*$J$35*K35)/1000</f>
        <v>0</v>
      </c>
      <c r="C35" s="104">
        <f>+($I$35*$J$35*L35)/1000</f>
        <v>0</v>
      </c>
      <c r="D35" s="104">
        <f>+($I$35*$J$35*M35)/1000</f>
        <v>0</v>
      </c>
      <c r="E35" s="104">
        <f>+($I$35*$J$35*N35)/1000</f>
        <v>0</v>
      </c>
      <c r="F35" s="75"/>
      <c r="H35" s="74" t="s">
        <v>92</v>
      </c>
      <c r="I35" s="75"/>
      <c r="J35" s="75"/>
      <c r="K35" s="75"/>
      <c r="L35" s="75"/>
      <c r="M35" s="75"/>
      <c r="N35" s="75"/>
    </row>
    <row r="36" spans="1:14" ht="30" customHeight="1" thickBot="1">
      <c r="A36" s="74" t="s">
        <v>93</v>
      </c>
      <c r="B36" s="104">
        <f>+($I$36*$J$36*K36)/1000</f>
        <v>0</v>
      </c>
      <c r="C36" s="104">
        <f>+($I$36*$J$36*L36)/1000</f>
        <v>0</v>
      </c>
      <c r="D36" s="104">
        <f>+($I$36*$J$36*M36)/1000</f>
        <v>0</v>
      </c>
      <c r="E36" s="104">
        <f>+($I$36*$J$36*N36)/1000</f>
        <v>0</v>
      </c>
      <c r="F36" s="75"/>
      <c r="H36" s="74" t="s">
        <v>93</v>
      </c>
      <c r="I36" s="75"/>
      <c r="J36" s="75"/>
      <c r="K36" s="75"/>
      <c r="L36" s="75"/>
      <c r="M36" s="75"/>
      <c r="N36" s="75"/>
    </row>
    <row r="37" spans="1:14" ht="30" customHeight="1" thickBot="1">
      <c r="A37" s="74" t="s">
        <v>94</v>
      </c>
      <c r="B37" s="104">
        <f>+($I$37*$J$37*K37)/1000</f>
        <v>0</v>
      </c>
      <c r="C37" s="104">
        <f>+($I$37*$J$37*L37)/1000</f>
        <v>0</v>
      </c>
      <c r="D37" s="104">
        <f>+($I$37*$J$37*M37)/1000</f>
        <v>0</v>
      </c>
      <c r="E37" s="104">
        <f>(+$I$37*$J$37*N37)/1000</f>
        <v>0</v>
      </c>
      <c r="F37" s="75"/>
      <c r="H37" s="74" t="s">
        <v>94</v>
      </c>
      <c r="I37" s="75"/>
      <c r="J37" s="75"/>
      <c r="K37" s="75"/>
      <c r="L37" s="75"/>
      <c r="M37" s="75"/>
      <c r="N37" s="75"/>
    </row>
    <row r="38" spans="1:14" ht="30" customHeight="1" thickBot="1">
      <c r="A38" s="74" t="s">
        <v>95</v>
      </c>
      <c r="B38" s="104">
        <f>+($I$38*$J$38*K38)/1000</f>
        <v>0</v>
      </c>
      <c r="C38" s="104">
        <f>+($I$38*$J$38*L38)/1000</f>
        <v>0</v>
      </c>
      <c r="D38" s="104">
        <f>+($I$38*$J$38*M38)/1000</f>
        <v>0</v>
      </c>
      <c r="E38" s="104">
        <f>+($I$38*$J$38*N38)/1000</f>
        <v>0</v>
      </c>
      <c r="F38" s="75"/>
      <c r="H38" s="74" t="s">
        <v>95</v>
      </c>
      <c r="I38" s="75"/>
      <c r="J38" s="75"/>
      <c r="K38" s="75"/>
      <c r="L38" s="75"/>
      <c r="M38" s="75"/>
      <c r="N38" s="75"/>
    </row>
    <row r="39" spans="1:14" ht="30" customHeight="1" thickBot="1">
      <c r="A39" s="74" t="s">
        <v>96</v>
      </c>
      <c r="B39" s="104">
        <f>+($I$39*$J$39*K39)/1000</f>
        <v>0</v>
      </c>
      <c r="C39" s="104">
        <f>+($I$39*$J$39*L39)/1000</f>
        <v>0</v>
      </c>
      <c r="D39" s="104">
        <f>+($I$39*$J$39*M39)/1000</f>
        <v>0</v>
      </c>
      <c r="E39" s="104">
        <f>+($I$39*$J$39*N39)/1000</f>
        <v>0</v>
      </c>
      <c r="F39" s="75"/>
      <c r="H39" s="74" t="s">
        <v>96</v>
      </c>
      <c r="I39" s="75"/>
      <c r="J39" s="75"/>
      <c r="K39" s="75"/>
      <c r="L39" s="75"/>
      <c r="M39" s="75"/>
      <c r="N39" s="75"/>
    </row>
    <row r="40" spans="1:14" ht="30" customHeight="1" thickBot="1">
      <c r="A40" s="74" t="s">
        <v>128</v>
      </c>
      <c r="B40" s="104">
        <f>+($I$40*$J$40*K40)/1000</f>
        <v>0</v>
      </c>
      <c r="C40" s="104">
        <f>+($I$40*$J$40*L40)/1000</f>
        <v>0</v>
      </c>
      <c r="D40" s="104">
        <f>+($I$40*$J$40*M40)/1000</f>
        <v>0</v>
      </c>
      <c r="E40" s="104">
        <f>+($I$40*$J$40*N40)/1000</f>
        <v>0</v>
      </c>
      <c r="F40" s="75"/>
      <c r="H40" s="74" t="s">
        <v>128</v>
      </c>
      <c r="I40" s="75"/>
      <c r="J40" s="75"/>
      <c r="K40" s="75"/>
      <c r="L40" s="75"/>
      <c r="M40" s="75"/>
      <c r="N40" s="75"/>
    </row>
    <row r="41" spans="1:14" ht="30" customHeight="1" thickBot="1">
      <c r="A41" s="74" t="s">
        <v>98</v>
      </c>
      <c r="B41" s="104">
        <f>+($I$41*$J$41*K41)/1000</f>
        <v>0</v>
      </c>
      <c r="C41" s="104">
        <f>+($I$41*$J$41*L41)/1000</f>
        <v>0</v>
      </c>
      <c r="D41" s="104">
        <f>+($I$41*$J$41*M41)/1000</f>
        <v>0</v>
      </c>
      <c r="E41" s="104">
        <f>+($I$41*$J$41*N41)/1000</f>
        <v>0</v>
      </c>
      <c r="F41" s="75"/>
      <c r="H41" s="74" t="s">
        <v>98</v>
      </c>
      <c r="I41" s="75"/>
      <c r="J41" s="75"/>
      <c r="K41" s="75"/>
      <c r="L41" s="75"/>
      <c r="M41" s="75"/>
      <c r="N41" s="75"/>
    </row>
    <row r="42" spans="1:14" ht="30" customHeight="1" thickBot="1">
      <c r="A42" s="76" t="s">
        <v>39</v>
      </c>
      <c r="B42" s="104">
        <f>SUM(B34:B41)</f>
        <v>0</v>
      </c>
      <c r="C42" s="104">
        <f>SUM(C34:C41)</f>
        <v>0</v>
      </c>
      <c r="D42" s="104">
        <f>SUM(D34:D41)</f>
        <v>0</v>
      </c>
      <c r="E42" s="104">
        <f>SUM(E34:E41)</f>
        <v>0</v>
      </c>
      <c r="F42" s="75"/>
    </row>
    <row r="43" spans="1:14" ht="30" customHeight="1">
      <c r="A43" s="78"/>
      <c r="B43" s="80"/>
      <c r="C43" s="80"/>
      <c r="D43" s="80"/>
      <c r="E43" s="80"/>
      <c r="F43" s="79"/>
    </row>
    <row r="44" spans="1:14" ht="14.25" customHeight="1">
      <c r="A44" s="78"/>
      <c r="B44" s="80"/>
      <c r="C44" s="80"/>
      <c r="D44" s="80"/>
      <c r="E44" s="80"/>
      <c r="F44" s="79"/>
    </row>
    <row r="45" spans="1:14" ht="15.75" thickBot="1">
      <c r="A45" s="7" t="s">
        <v>129</v>
      </c>
    </row>
    <row r="46" spans="1:14" ht="15" customHeight="1">
      <c r="A46" s="216" t="s">
        <v>67</v>
      </c>
      <c r="B46" s="223" t="s">
        <v>19</v>
      </c>
      <c r="C46" s="224"/>
      <c r="D46" s="224"/>
      <c r="E46" s="225"/>
      <c r="F46" s="226" t="s">
        <v>34</v>
      </c>
      <c r="H46" s="216" t="s">
        <v>17</v>
      </c>
      <c r="I46" s="216" t="s">
        <v>716</v>
      </c>
      <c r="J46" s="216" t="s">
        <v>65</v>
      </c>
      <c r="K46" s="223" t="s">
        <v>718</v>
      </c>
      <c r="L46" s="224"/>
      <c r="M46" s="224"/>
      <c r="N46" s="225"/>
    </row>
    <row r="47" spans="1:14" ht="15.75" customHeight="1" thickBot="1">
      <c r="A47" s="217"/>
      <c r="B47" s="229" t="s">
        <v>66</v>
      </c>
      <c r="C47" s="220"/>
      <c r="D47" s="220"/>
      <c r="E47" s="221"/>
      <c r="F47" s="227"/>
      <c r="H47" s="217"/>
      <c r="I47" s="217"/>
      <c r="J47" s="217"/>
      <c r="K47" s="230"/>
      <c r="L47" s="231"/>
      <c r="M47" s="231"/>
      <c r="N47" s="232"/>
    </row>
    <row r="48" spans="1:14" ht="34.5" customHeight="1" thickBot="1">
      <c r="A48" s="222"/>
      <c r="B48" s="73" t="s">
        <v>35</v>
      </c>
      <c r="C48" s="73" t="s">
        <v>36</v>
      </c>
      <c r="D48" s="73" t="s">
        <v>37</v>
      </c>
      <c r="E48" s="73" t="s">
        <v>38</v>
      </c>
      <c r="F48" s="228"/>
      <c r="H48" s="222"/>
      <c r="I48" s="222"/>
      <c r="J48" s="222"/>
      <c r="K48" s="73" t="s">
        <v>35</v>
      </c>
      <c r="L48" s="73" t="s">
        <v>36</v>
      </c>
      <c r="M48" s="73" t="s">
        <v>37</v>
      </c>
      <c r="N48" s="73" t="s">
        <v>38</v>
      </c>
    </row>
    <row r="49" spans="1:14" ht="30" customHeight="1" thickBot="1">
      <c r="A49" s="74" t="s">
        <v>91</v>
      </c>
      <c r="B49" s="104">
        <f>+($I$49*$J$49*K49)/1000</f>
        <v>0</v>
      </c>
      <c r="C49" s="104">
        <f t="shared" ref="C49:E49" si="16">+($I$49*$J$49*L49)/1000</f>
        <v>0</v>
      </c>
      <c r="D49" s="104">
        <f t="shared" si="16"/>
        <v>0</v>
      </c>
      <c r="E49" s="104">
        <f t="shared" si="16"/>
        <v>0</v>
      </c>
      <c r="F49" s="75"/>
      <c r="H49" s="74" t="s">
        <v>91</v>
      </c>
      <c r="I49" s="75"/>
      <c r="J49" s="75"/>
      <c r="K49" s="75"/>
      <c r="L49" s="75"/>
      <c r="M49" s="75"/>
      <c r="N49" s="75"/>
    </row>
    <row r="50" spans="1:14" ht="30" customHeight="1" thickBot="1">
      <c r="A50" s="74" t="s">
        <v>92</v>
      </c>
      <c r="B50" s="104">
        <f>+($I$50*$J$50*K50)/1000</f>
        <v>0</v>
      </c>
      <c r="C50" s="104">
        <f t="shared" ref="C50:E50" si="17">+($I$50*$J$50*L50)/1000</f>
        <v>0</v>
      </c>
      <c r="D50" s="104">
        <f t="shared" si="17"/>
        <v>0</v>
      </c>
      <c r="E50" s="104">
        <f t="shared" si="17"/>
        <v>0</v>
      </c>
      <c r="F50" s="75"/>
      <c r="H50" s="74" t="s">
        <v>92</v>
      </c>
      <c r="I50" s="75"/>
      <c r="J50" s="75"/>
      <c r="K50" s="75"/>
      <c r="L50" s="75"/>
      <c r="M50" s="75"/>
      <c r="N50" s="75"/>
    </row>
    <row r="51" spans="1:14" ht="30" customHeight="1" thickBot="1">
      <c r="A51" s="74" t="s">
        <v>93</v>
      </c>
      <c r="B51" s="104">
        <f>+($I$51*$J$51*K51)/1000</f>
        <v>0</v>
      </c>
      <c r="C51" s="104">
        <f t="shared" ref="C51:E51" si="18">+($I$51*$J$51*L51)/1000</f>
        <v>0</v>
      </c>
      <c r="D51" s="104">
        <f t="shared" si="18"/>
        <v>0</v>
      </c>
      <c r="E51" s="104">
        <f t="shared" si="18"/>
        <v>0</v>
      </c>
      <c r="F51" s="75"/>
      <c r="H51" s="74" t="s">
        <v>93</v>
      </c>
      <c r="I51" s="75"/>
      <c r="J51" s="75"/>
      <c r="K51" s="75"/>
      <c r="L51" s="75"/>
      <c r="M51" s="75"/>
      <c r="N51" s="75"/>
    </row>
    <row r="52" spans="1:14" ht="30" customHeight="1" thickBot="1">
      <c r="A52" s="74" t="s">
        <v>94</v>
      </c>
      <c r="B52" s="104">
        <f>+($I$52*$J$52*K52)/1000</f>
        <v>0</v>
      </c>
      <c r="C52" s="104">
        <f t="shared" ref="C52:E52" si="19">+($I$52*$J$52*L52)/1000</f>
        <v>0</v>
      </c>
      <c r="D52" s="104">
        <f t="shared" si="19"/>
        <v>0</v>
      </c>
      <c r="E52" s="104">
        <f t="shared" si="19"/>
        <v>0</v>
      </c>
      <c r="F52" s="75"/>
      <c r="H52" s="74" t="s">
        <v>94</v>
      </c>
      <c r="I52" s="75"/>
      <c r="J52" s="75"/>
      <c r="K52" s="75"/>
      <c r="L52" s="75"/>
      <c r="M52" s="75"/>
      <c r="N52" s="75"/>
    </row>
    <row r="53" spans="1:14" ht="30" customHeight="1" thickBot="1">
      <c r="A53" s="74" t="s">
        <v>95</v>
      </c>
      <c r="B53" s="104">
        <f>+($I$53*$J$53*K53)/1000</f>
        <v>0</v>
      </c>
      <c r="C53" s="104">
        <f t="shared" ref="C53:E53" si="20">+($I$53*$J$53*L53)/1000</f>
        <v>0</v>
      </c>
      <c r="D53" s="104">
        <f t="shared" si="20"/>
        <v>0</v>
      </c>
      <c r="E53" s="104">
        <f t="shared" si="20"/>
        <v>0</v>
      </c>
      <c r="F53" s="75"/>
      <c r="H53" s="74" t="s">
        <v>95</v>
      </c>
      <c r="I53" s="75"/>
      <c r="J53" s="75"/>
      <c r="K53" s="75"/>
      <c r="L53" s="75"/>
      <c r="M53" s="75"/>
      <c r="N53" s="75"/>
    </row>
    <row r="54" spans="1:14" ht="30" customHeight="1" thickBot="1">
      <c r="A54" s="74" t="s">
        <v>96</v>
      </c>
      <c r="B54" s="104">
        <f>+($I$54*$J$54*K54)/1000</f>
        <v>0</v>
      </c>
      <c r="C54" s="104">
        <f t="shared" ref="C54:E54" si="21">+($I$54*$J$54*L54)/1000</f>
        <v>0</v>
      </c>
      <c r="D54" s="104">
        <f t="shared" si="21"/>
        <v>0</v>
      </c>
      <c r="E54" s="104">
        <f t="shared" si="21"/>
        <v>0</v>
      </c>
      <c r="F54" s="75"/>
      <c r="H54" s="74" t="s">
        <v>96</v>
      </c>
      <c r="I54" s="75"/>
      <c r="J54" s="75"/>
      <c r="K54" s="75"/>
      <c r="L54" s="75"/>
      <c r="M54" s="75"/>
      <c r="N54" s="75"/>
    </row>
    <row r="55" spans="1:14" ht="30" customHeight="1" thickBot="1">
      <c r="A55" s="74" t="s">
        <v>128</v>
      </c>
      <c r="B55" s="104">
        <f>+($I$55*$J$55*K55)/1000</f>
        <v>0</v>
      </c>
      <c r="C55" s="104">
        <f t="shared" ref="C55:E55" si="22">+($I$55*$J$55*L55)/1000</f>
        <v>0</v>
      </c>
      <c r="D55" s="104">
        <f t="shared" si="22"/>
        <v>0</v>
      </c>
      <c r="E55" s="104">
        <f t="shared" si="22"/>
        <v>0</v>
      </c>
      <c r="F55" s="75"/>
      <c r="H55" s="74" t="s">
        <v>128</v>
      </c>
      <c r="I55" s="75"/>
      <c r="J55" s="75"/>
      <c r="K55" s="75"/>
      <c r="L55" s="75"/>
      <c r="M55" s="75"/>
      <c r="N55" s="75"/>
    </row>
    <row r="56" spans="1:14" ht="30" customHeight="1" thickBot="1">
      <c r="A56" s="74" t="s">
        <v>98</v>
      </c>
      <c r="B56" s="104">
        <f>+($I$56*$J$56*K56)/1000</f>
        <v>0</v>
      </c>
      <c r="C56" s="104">
        <f t="shared" ref="C56:E56" si="23">+($I$56*$J$56*L56)/1000</f>
        <v>0</v>
      </c>
      <c r="D56" s="104">
        <f t="shared" si="23"/>
        <v>0</v>
      </c>
      <c r="E56" s="104">
        <f t="shared" si="23"/>
        <v>0</v>
      </c>
      <c r="F56" s="75"/>
      <c r="H56" s="74" t="s">
        <v>98</v>
      </c>
      <c r="I56" s="75"/>
      <c r="J56" s="75"/>
      <c r="K56" s="75"/>
      <c r="L56" s="75"/>
      <c r="M56" s="75"/>
      <c r="N56" s="75"/>
    </row>
    <row r="57" spans="1:14" ht="30" customHeight="1" thickBot="1">
      <c r="A57" s="76" t="s">
        <v>39</v>
      </c>
      <c r="B57" s="104">
        <f>SUM(B49:B56)</f>
        <v>0</v>
      </c>
      <c r="C57" s="104">
        <f>SUM(C49:C56)</f>
        <v>0</v>
      </c>
      <c r="D57" s="104">
        <f>SUM(D49:D56)</f>
        <v>0</v>
      </c>
      <c r="E57" s="104">
        <f>SUM(E49:E56)</f>
        <v>0</v>
      </c>
      <c r="F57" s="75"/>
    </row>
    <row r="59" spans="1:14" ht="15.75" thickBot="1">
      <c r="A59" s="7" t="s">
        <v>130</v>
      </c>
    </row>
    <row r="60" spans="1:14" ht="15" customHeight="1">
      <c r="A60" s="216" t="s">
        <v>67</v>
      </c>
      <c r="B60" s="223" t="s">
        <v>19</v>
      </c>
      <c r="C60" s="224"/>
      <c r="D60" s="224"/>
      <c r="E60" s="225"/>
      <c r="F60" s="226" t="s">
        <v>34</v>
      </c>
      <c r="H60" s="216" t="s">
        <v>17</v>
      </c>
      <c r="I60" s="216" t="s">
        <v>716</v>
      </c>
      <c r="J60" s="216" t="s">
        <v>65</v>
      </c>
      <c r="K60" s="223" t="s">
        <v>718</v>
      </c>
      <c r="L60" s="224"/>
      <c r="M60" s="224"/>
      <c r="N60" s="225"/>
    </row>
    <row r="61" spans="1:14" ht="15.75" thickBot="1">
      <c r="A61" s="217"/>
      <c r="B61" s="229" t="s">
        <v>66</v>
      </c>
      <c r="C61" s="220"/>
      <c r="D61" s="220"/>
      <c r="E61" s="221"/>
      <c r="F61" s="227"/>
      <c r="H61" s="217"/>
      <c r="I61" s="217"/>
      <c r="J61" s="217"/>
      <c r="K61" s="230"/>
      <c r="L61" s="231"/>
      <c r="M61" s="231"/>
      <c r="N61" s="232"/>
    </row>
    <row r="62" spans="1:14" ht="34.5" customHeight="1" thickBot="1">
      <c r="A62" s="222"/>
      <c r="B62" s="73" t="s">
        <v>35</v>
      </c>
      <c r="C62" s="73" t="s">
        <v>36</v>
      </c>
      <c r="D62" s="73" t="s">
        <v>37</v>
      </c>
      <c r="E62" s="73" t="s">
        <v>38</v>
      </c>
      <c r="F62" s="228"/>
      <c r="H62" s="222"/>
      <c r="I62" s="222"/>
      <c r="J62" s="222"/>
      <c r="K62" s="73" t="s">
        <v>35</v>
      </c>
      <c r="L62" s="73" t="s">
        <v>36</v>
      </c>
      <c r="M62" s="73" t="s">
        <v>37</v>
      </c>
      <c r="N62" s="73" t="s">
        <v>38</v>
      </c>
    </row>
    <row r="63" spans="1:14" ht="30" customHeight="1" thickBot="1">
      <c r="A63" s="74" t="s">
        <v>91</v>
      </c>
      <c r="B63" s="104">
        <f>+($I$63*$J$63*K63)/1000</f>
        <v>0</v>
      </c>
      <c r="C63" s="104">
        <f t="shared" ref="C63:E63" si="24">+($I$63*$J$63*L63)/1000</f>
        <v>0</v>
      </c>
      <c r="D63" s="104">
        <f t="shared" si="24"/>
        <v>0</v>
      </c>
      <c r="E63" s="104">
        <f t="shared" si="24"/>
        <v>0</v>
      </c>
      <c r="F63" s="75"/>
      <c r="H63" s="74" t="s">
        <v>91</v>
      </c>
      <c r="I63" s="75"/>
      <c r="J63" s="75"/>
      <c r="K63" s="75"/>
      <c r="L63" s="75"/>
      <c r="M63" s="75"/>
      <c r="N63" s="75"/>
    </row>
    <row r="64" spans="1:14" ht="30" customHeight="1" thickBot="1">
      <c r="A64" s="74" t="s">
        <v>92</v>
      </c>
      <c r="B64" s="104">
        <f>+($I$64*$J$64*K64)/1000</f>
        <v>0</v>
      </c>
      <c r="C64" s="104">
        <f t="shared" ref="C64:E64" si="25">+($I$64*$J$64*L64)/1000</f>
        <v>0</v>
      </c>
      <c r="D64" s="104">
        <f t="shared" si="25"/>
        <v>0</v>
      </c>
      <c r="E64" s="104">
        <f t="shared" si="25"/>
        <v>0</v>
      </c>
      <c r="F64" s="75"/>
      <c r="H64" s="74" t="s">
        <v>92</v>
      </c>
      <c r="I64" s="75"/>
      <c r="J64" s="75"/>
      <c r="K64" s="75"/>
      <c r="L64" s="75"/>
      <c r="M64" s="75"/>
      <c r="N64" s="75"/>
    </row>
    <row r="65" spans="1:14" ht="30" customHeight="1" thickBot="1">
      <c r="A65" s="74" t="s">
        <v>93</v>
      </c>
      <c r="B65" s="104">
        <f>+($I$65*$J$65*K65)/1000</f>
        <v>0</v>
      </c>
      <c r="C65" s="104">
        <f t="shared" ref="C65:E65" si="26">+($I$65*$J$65*L65)/1000</f>
        <v>0</v>
      </c>
      <c r="D65" s="104">
        <f t="shared" si="26"/>
        <v>0</v>
      </c>
      <c r="E65" s="104">
        <f t="shared" si="26"/>
        <v>0</v>
      </c>
      <c r="F65" s="75"/>
      <c r="H65" s="74" t="s">
        <v>93</v>
      </c>
      <c r="I65" s="75"/>
      <c r="J65" s="75"/>
      <c r="K65" s="75"/>
      <c r="L65" s="75"/>
      <c r="M65" s="75"/>
      <c r="N65" s="75"/>
    </row>
    <row r="66" spans="1:14" ht="30" customHeight="1" thickBot="1">
      <c r="A66" s="74" t="s">
        <v>94</v>
      </c>
      <c r="B66" s="104">
        <f>+($I$66*$J$66*K66)/1000</f>
        <v>0</v>
      </c>
      <c r="C66" s="104">
        <f t="shared" ref="C66:E66" si="27">+($I$66*$J$66*L66)/1000</f>
        <v>0</v>
      </c>
      <c r="D66" s="104">
        <f t="shared" si="27"/>
        <v>0</v>
      </c>
      <c r="E66" s="104">
        <f t="shared" si="27"/>
        <v>0</v>
      </c>
      <c r="F66" s="75"/>
      <c r="H66" s="74" t="s">
        <v>94</v>
      </c>
      <c r="I66" s="75"/>
      <c r="J66" s="75"/>
      <c r="K66" s="75"/>
      <c r="L66" s="75"/>
      <c r="M66" s="75"/>
      <c r="N66" s="75"/>
    </row>
    <row r="67" spans="1:14" ht="30" customHeight="1" thickBot="1">
      <c r="A67" s="74" t="s">
        <v>95</v>
      </c>
      <c r="B67" s="104">
        <f>+($I$67*$J$67*K67)/1000</f>
        <v>0</v>
      </c>
      <c r="C67" s="104">
        <f t="shared" ref="C67:E67" si="28">+($I$67*$J$67*L67)/1000</f>
        <v>0</v>
      </c>
      <c r="D67" s="104">
        <f t="shared" si="28"/>
        <v>0</v>
      </c>
      <c r="E67" s="104">
        <f t="shared" si="28"/>
        <v>0</v>
      </c>
      <c r="F67" s="75"/>
      <c r="H67" s="74" t="s">
        <v>95</v>
      </c>
      <c r="I67" s="75"/>
      <c r="J67" s="75"/>
      <c r="K67" s="75"/>
      <c r="L67" s="75"/>
      <c r="M67" s="75"/>
      <c r="N67" s="75"/>
    </row>
    <row r="68" spans="1:14" ht="30" customHeight="1" thickBot="1">
      <c r="A68" s="74" t="s">
        <v>96</v>
      </c>
      <c r="B68" s="104">
        <f>+($I$68*$J$68*K68)/1000</f>
        <v>0</v>
      </c>
      <c r="C68" s="104">
        <f t="shared" ref="C68:E68" si="29">+($I$68*$J$68*L68)/1000</f>
        <v>0</v>
      </c>
      <c r="D68" s="104">
        <f t="shared" si="29"/>
        <v>0</v>
      </c>
      <c r="E68" s="104">
        <f t="shared" si="29"/>
        <v>0</v>
      </c>
      <c r="F68" s="75"/>
      <c r="H68" s="74" t="s">
        <v>96</v>
      </c>
      <c r="I68" s="75"/>
      <c r="J68" s="75"/>
      <c r="K68" s="75"/>
      <c r="L68" s="75"/>
      <c r="M68" s="75"/>
      <c r="N68" s="75"/>
    </row>
    <row r="69" spans="1:14" ht="30" customHeight="1" thickBot="1">
      <c r="A69" s="74" t="s">
        <v>128</v>
      </c>
      <c r="B69" s="104">
        <f>+($I$69*$J$69*K69)/1000</f>
        <v>0</v>
      </c>
      <c r="C69" s="104">
        <f t="shared" ref="C69:E69" si="30">+($I$69*$J$69*L69)/1000</f>
        <v>0</v>
      </c>
      <c r="D69" s="104">
        <f t="shared" si="30"/>
        <v>0</v>
      </c>
      <c r="E69" s="104">
        <f t="shared" si="30"/>
        <v>0</v>
      </c>
      <c r="F69" s="75"/>
      <c r="H69" s="74" t="s">
        <v>128</v>
      </c>
      <c r="I69" s="75"/>
      <c r="J69" s="75"/>
      <c r="K69" s="75"/>
      <c r="L69" s="75"/>
      <c r="M69" s="75"/>
      <c r="N69" s="75"/>
    </row>
    <row r="70" spans="1:14" ht="30" customHeight="1" thickBot="1">
      <c r="A70" s="74" t="s">
        <v>98</v>
      </c>
      <c r="B70" s="104">
        <f>+($I$70*$J$70*K70)/1000</f>
        <v>0</v>
      </c>
      <c r="C70" s="104">
        <f t="shared" ref="C70:E70" si="31">+($I$70*$J$70*L70)/1000</f>
        <v>0</v>
      </c>
      <c r="D70" s="104">
        <f t="shared" si="31"/>
        <v>0</v>
      </c>
      <c r="E70" s="104">
        <f t="shared" si="31"/>
        <v>0</v>
      </c>
      <c r="F70" s="75"/>
      <c r="H70" s="74" t="s">
        <v>98</v>
      </c>
      <c r="I70" s="75"/>
      <c r="J70" s="75"/>
      <c r="K70" s="75"/>
      <c r="L70" s="75"/>
      <c r="M70" s="75"/>
      <c r="N70" s="75"/>
    </row>
    <row r="71" spans="1:14" ht="30" customHeight="1" thickBot="1">
      <c r="A71" s="76" t="s">
        <v>39</v>
      </c>
      <c r="B71" s="104">
        <f>SUM(B63:B70)</f>
        <v>0</v>
      </c>
      <c r="C71" s="104">
        <f>SUM(C63:C70)</f>
        <v>0</v>
      </c>
      <c r="D71" s="104">
        <f>SUM(D63:D70)</f>
        <v>0</v>
      </c>
      <c r="E71" s="104">
        <f>SUM(E63:E70)</f>
        <v>0</v>
      </c>
      <c r="F71" s="75"/>
    </row>
    <row r="73" spans="1:14" ht="15.75" thickBot="1">
      <c r="A73" s="7" t="s">
        <v>131</v>
      </c>
    </row>
    <row r="74" spans="1:14" ht="15" customHeight="1">
      <c r="A74" s="216" t="s">
        <v>67</v>
      </c>
      <c r="B74" s="223" t="s">
        <v>19</v>
      </c>
      <c r="C74" s="224"/>
      <c r="D74" s="224"/>
      <c r="E74" s="225"/>
      <c r="F74" s="226" t="s">
        <v>34</v>
      </c>
      <c r="H74" s="216" t="s">
        <v>17</v>
      </c>
      <c r="I74" s="216" t="s">
        <v>716</v>
      </c>
      <c r="J74" s="216" t="s">
        <v>65</v>
      </c>
      <c r="K74" s="223" t="s">
        <v>718</v>
      </c>
      <c r="L74" s="224"/>
      <c r="M74" s="224"/>
      <c r="N74" s="225"/>
    </row>
    <row r="75" spans="1:14" ht="15.75" thickBot="1">
      <c r="A75" s="217"/>
      <c r="B75" s="229" t="s">
        <v>66</v>
      </c>
      <c r="C75" s="220"/>
      <c r="D75" s="220"/>
      <c r="E75" s="221"/>
      <c r="F75" s="227"/>
      <c r="H75" s="217"/>
      <c r="I75" s="217"/>
      <c r="J75" s="217"/>
      <c r="K75" s="230"/>
      <c r="L75" s="231"/>
      <c r="M75" s="231"/>
      <c r="N75" s="232"/>
    </row>
    <row r="76" spans="1:14" ht="34.5" customHeight="1" thickBot="1">
      <c r="A76" s="222"/>
      <c r="B76" s="73" t="s">
        <v>35</v>
      </c>
      <c r="C76" s="73" t="s">
        <v>36</v>
      </c>
      <c r="D76" s="73" t="s">
        <v>37</v>
      </c>
      <c r="E76" s="73" t="s">
        <v>38</v>
      </c>
      <c r="F76" s="228"/>
      <c r="H76" s="222"/>
      <c r="I76" s="222"/>
      <c r="J76" s="222"/>
      <c r="K76" s="73" t="s">
        <v>35</v>
      </c>
      <c r="L76" s="73" t="s">
        <v>36</v>
      </c>
      <c r="M76" s="73" t="s">
        <v>37</v>
      </c>
      <c r="N76" s="73" t="s">
        <v>38</v>
      </c>
    </row>
    <row r="77" spans="1:14" ht="30" customHeight="1" thickBot="1">
      <c r="A77" s="74" t="s">
        <v>91</v>
      </c>
      <c r="B77" s="104">
        <f>+($I$77*$J$77*K77)/1000</f>
        <v>0</v>
      </c>
      <c r="C77" s="104">
        <f t="shared" ref="C77:E77" si="32">+($I$77*$J$77*L77)/1000</f>
        <v>0</v>
      </c>
      <c r="D77" s="104">
        <f t="shared" si="32"/>
        <v>0</v>
      </c>
      <c r="E77" s="104">
        <f t="shared" si="32"/>
        <v>0</v>
      </c>
      <c r="F77" s="75"/>
      <c r="H77" s="74" t="s">
        <v>91</v>
      </c>
      <c r="I77" s="75"/>
      <c r="J77" s="75"/>
      <c r="K77" s="75"/>
      <c r="L77" s="75"/>
      <c r="M77" s="75"/>
      <c r="N77" s="75"/>
    </row>
    <row r="78" spans="1:14" ht="30" customHeight="1" thickBot="1">
      <c r="A78" s="74" t="s">
        <v>92</v>
      </c>
      <c r="B78" s="104">
        <f>+($I$78*$J$78*K78)/1000</f>
        <v>0</v>
      </c>
      <c r="C78" s="104">
        <f t="shared" ref="C78:E78" si="33">+($I$78*$J$78*L78)/1000</f>
        <v>0</v>
      </c>
      <c r="D78" s="104">
        <f t="shared" si="33"/>
        <v>0</v>
      </c>
      <c r="E78" s="104">
        <f t="shared" si="33"/>
        <v>0</v>
      </c>
      <c r="F78" s="75"/>
      <c r="H78" s="74" t="s">
        <v>92</v>
      </c>
      <c r="I78" s="75"/>
      <c r="J78" s="75"/>
      <c r="K78" s="75"/>
      <c r="L78" s="75"/>
      <c r="M78" s="75"/>
      <c r="N78" s="75"/>
    </row>
    <row r="79" spans="1:14" ht="30" customHeight="1" thickBot="1">
      <c r="A79" s="74" t="s">
        <v>93</v>
      </c>
      <c r="B79" s="104">
        <f>+($I$79*$J$79*K79)/1000</f>
        <v>0</v>
      </c>
      <c r="C79" s="104">
        <f t="shared" ref="C79:E79" si="34">+($I$79*$J$79*L79)/1000</f>
        <v>0</v>
      </c>
      <c r="D79" s="104">
        <f t="shared" si="34"/>
        <v>0</v>
      </c>
      <c r="E79" s="104">
        <f t="shared" si="34"/>
        <v>0</v>
      </c>
      <c r="F79" s="75"/>
      <c r="H79" s="74" t="s">
        <v>93</v>
      </c>
      <c r="I79" s="75"/>
      <c r="J79" s="75"/>
      <c r="K79" s="75"/>
      <c r="L79" s="75"/>
      <c r="M79" s="75"/>
      <c r="N79" s="75"/>
    </row>
    <row r="80" spans="1:14" ht="30" customHeight="1" thickBot="1">
      <c r="A80" s="74" t="s">
        <v>94</v>
      </c>
      <c r="B80" s="104">
        <f>+($I$80*$J$80*K80)/1000</f>
        <v>0</v>
      </c>
      <c r="C80" s="104">
        <f t="shared" ref="C80:E80" si="35">+($I$80*$J$80*L80)/1000</f>
        <v>0</v>
      </c>
      <c r="D80" s="104">
        <f t="shared" si="35"/>
        <v>0</v>
      </c>
      <c r="E80" s="104">
        <f t="shared" si="35"/>
        <v>0</v>
      </c>
      <c r="F80" s="75"/>
      <c r="H80" s="74" t="s">
        <v>94</v>
      </c>
      <c r="I80" s="75"/>
      <c r="J80" s="75"/>
      <c r="K80" s="75"/>
      <c r="L80" s="75"/>
      <c r="M80" s="75"/>
      <c r="N80" s="75"/>
    </row>
    <row r="81" spans="1:14" ht="30" customHeight="1" thickBot="1">
      <c r="A81" s="74" t="s">
        <v>95</v>
      </c>
      <c r="B81" s="104">
        <f>+($I$81*$J$81*K81)/1000</f>
        <v>0</v>
      </c>
      <c r="C81" s="104">
        <f t="shared" ref="C81:E81" si="36">+($I$81*$J$81*L81)/1000</f>
        <v>0</v>
      </c>
      <c r="D81" s="104">
        <f t="shared" si="36"/>
        <v>0</v>
      </c>
      <c r="E81" s="104">
        <f t="shared" si="36"/>
        <v>0</v>
      </c>
      <c r="F81" s="75"/>
      <c r="H81" s="74" t="s">
        <v>95</v>
      </c>
      <c r="I81" s="75"/>
      <c r="J81" s="75"/>
      <c r="K81" s="75"/>
      <c r="L81" s="75"/>
      <c r="M81" s="75"/>
      <c r="N81" s="75"/>
    </row>
    <row r="82" spans="1:14" ht="30" customHeight="1" thickBot="1">
      <c r="A82" s="74" t="s">
        <v>96</v>
      </c>
      <c r="B82" s="104">
        <f>+($I$82*$J$82*K82)/1000</f>
        <v>0</v>
      </c>
      <c r="C82" s="104">
        <f t="shared" ref="C82:E82" si="37">+($I$82*$J$82*L82)/1000</f>
        <v>0</v>
      </c>
      <c r="D82" s="104">
        <f t="shared" si="37"/>
        <v>0</v>
      </c>
      <c r="E82" s="104">
        <f t="shared" si="37"/>
        <v>0</v>
      </c>
      <c r="F82" s="75"/>
      <c r="H82" s="74" t="s">
        <v>96</v>
      </c>
      <c r="I82" s="75"/>
      <c r="J82" s="75"/>
      <c r="K82" s="75"/>
      <c r="L82" s="75"/>
      <c r="M82" s="75"/>
      <c r="N82" s="75"/>
    </row>
    <row r="83" spans="1:14" ht="30" customHeight="1" thickBot="1">
      <c r="A83" s="74" t="s">
        <v>128</v>
      </c>
      <c r="B83" s="104">
        <f>+($I$83*$J$83*K83)/1000</f>
        <v>0</v>
      </c>
      <c r="C83" s="104">
        <f t="shared" ref="C83:E83" si="38">+($I$83*$J$83*L83)/1000</f>
        <v>0</v>
      </c>
      <c r="D83" s="104">
        <f t="shared" si="38"/>
        <v>0</v>
      </c>
      <c r="E83" s="104">
        <f t="shared" si="38"/>
        <v>0</v>
      </c>
      <c r="F83" s="75"/>
      <c r="H83" s="74" t="s">
        <v>128</v>
      </c>
      <c r="I83" s="75"/>
      <c r="J83" s="75"/>
      <c r="K83" s="75"/>
      <c r="L83" s="75"/>
      <c r="M83" s="75"/>
      <c r="N83" s="75"/>
    </row>
    <row r="84" spans="1:14" ht="30" customHeight="1" thickBot="1">
      <c r="A84" s="74" t="s">
        <v>98</v>
      </c>
      <c r="B84" s="104">
        <f>+($I$84*$J$84*K84)/1000</f>
        <v>0</v>
      </c>
      <c r="C84" s="104">
        <f t="shared" ref="C84:E84" si="39">+($I$84*$J$84*L84)/1000</f>
        <v>0</v>
      </c>
      <c r="D84" s="104">
        <f t="shared" si="39"/>
        <v>0</v>
      </c>
      <c r="E84" s="104">
        <f t="shared" si="39"/>
        <v>0</v>
      </c>
      <c r="F84" s="75"/>
      <c r="H84" s="74" t="s">
        <v>98</v>
      </c>
      <c r="I84" s="75"/>
      <c r="J84" s="75"/>
      <c r="K84" s="75"/>
      <c r="L84" s="75"/>
      <c r="M84" s="75"/>
      <c r="N84" s="75"/>
    </row>
    <row r="85" spans="1:14" ht="30" customHeight="1" thickBot="1">
      <c r="A85" s="76" t="s">
        <v>39</v>
      </c>
      <c r="B85" s="104">
        <f>SUM(B77:B84)</f>
        <v>0</v>
      </c>
      <c r="C85" s="104">
        <f>SUM(C77:C84)</f>
        <v>0</v>
      </c>
      <c r="D85" s="104">
        <f>SUM(D77:D84)</f>
        <v>0</v>
      </c>
      <c r="E85" s="104">
        <f>SUM(E77:E84)</f>
        <v>0</v>
      </c>
      <c r="F85" s="75"/>
    </row>
    <row r="87" spans="1:14" ht="15.75" thickBot="1">
      <c r="A87" s="7" t="s">
        <v>132</v>
      </c>
    </row>
    <row r="88" spans="1:14" ht="15" customHeight="1">
      <c r="A88" s="216" t="s">
        <v>67</v>
      </c>
      <c r="B88" s="223" t="s">
        <v>19</v>
      </c>
      <c r="C88" s="224"/>
      <c r="D88" s="224"/>
      <c r="E88" s="225"/>
      <c r="F88" s="226" t="s">
        <v>34</v>
      </c>
      <c r="H88" s="216" t="s">
        <v>17</v>
      </c>
      <c r="I88" s="216" t="s">
        <v>716</v>
      </c>
      <c r="J88" s="216" t="s">
        <v>65</v>
      </c>
      <c r="K88" s="223" t="s">
        <v>718</v>
      </c>
      <c r="L88" s="224"/>
      <c r="M88" s="224"/>
      <c r="N88" s="225"/>
    </row>
    <row r="89" spans="1:14" ht="15.75" thickBot="1">
      <c r="A89" s="217"/>
      <c r="B89" s="229" t="s">
        <v>66</v>
      </c>
      <c r="C89" s="220"/>
      <c r="D89" s="220"/>
      <c r="E89" s="221"/>
      <c r="F89" s="227"/>
      <c r="H89" s="217"/>
      <c r="I89" s="217"/>
      <c r="J89" s="217"/>
      <c r="K89" s="230"/>
      <c r="L89" s="231"/>
      <c r="M89" s="231"/>
      <c r="N89" s="232"/>
    </row>
    <row r="90" spans="1:14" ht="34.5" customHeight="1" thickBot="1">
      <c r="A90" s="222"/>
      <c r="B90" s="73" t="s">
        <v>35</v>
      </c>
      <c r="C90" s="73" t="s">
        <v>36</v>
      </c>
      <c r="D90" s="73" t="s">
        <v>37</v>
      </c>
      <c r="E90" s="73" t="s">
        <v>38</v>
      </c>
      <c r="F90" s="228"/>
      <c r="H90" s="222"/>
      <c r="I90" s="222"/>
      <c r="J90" s="222"/>
      <c r="K90" s="73" t="s">
        <v>35</v>
      </c>
      <c r="L90" s="73" t="s">
        <v>36</v>
      </c>
      <c r="M90" s="73" t="s">
        <v>37</v>
      </c>
      <c r="N90" s="73" t="s">
        <v>38</v>
      </c>
    </row>
    <row r="91" spans="1:14" ht="30" customHeight="1" thickBot="1">
      <c r="A91" s="74" t="s">
        <v>91</v>
      </c>
      <c r="B91" s="104">
        <f>+($I$91*$J$91*K91)/1000</f>
        <v>0</v>
      </c>
      <c r="C91" s="104">
        <f t="shared" ref="C91:E91" si="40">+($I$91*$J$91*L91)/1000</f>
        <v>0</v>
      </c>
      <c r="D91" s="104">
        <f t="shared" si="40"/>
        <v>0</v>
      </c>
      <c r="E91" s="104">
        <f t="shared" si="40"/>
        <v>0</v>
      </c>
      <c r="F91" s="75"/>
      <c r="H91" s="74" t="s">
        <v>91</v>
      </c>
      <c r="I91" s="75"/>
      <c r="J91" s="75"/>
      <c r="K91" s="75"/>
      <c r="L91" s="75"/>
      <c r="M91" s="75"/>
      <c r="N91" s="75"/>
    </row>
    <row r="92" spans="1:14" ht="30" customHeight="1" thickBot="1">
      <c r="A92" s="74" t="s">
        <v>92</v>
      </c>
      <c r="B92" s="104">
        <f>+($I$92*$J$92*K92)/1000</f>
        <v>0</v>
      </c>
      <c r="C92" s="104">
        <f t="shared" ref="C92:E92" si="41">+($I$92*$J$92*L92)/1000</f>
        <v>0</v>
      </c>
      <c r="D92" s="104">
        <f t="shared" si="41"/>
        <v>0</v>
      </c>
      <c r="E92" s="104">
        <f t="shared" si="41"/>
        <v>0</v>
      </c>
      <c r="F92" s="75"/>
      <c r="H92" s="74" t="s">
        <v>92</v>
      </c>
      <c r="I92" s="75"/>
      <c r="J92" s="75"/>
      <c r="K92" s="75"/>
      <c r="L92" s="75"/>
      <c r="M92" s="75"/>
      <c r="N92" s="75"/>
    </row>
    <row r="93" spans="1:14" ht="30" customHeight="1" thickBot="1">
      <c r="A93" s="74" t="s">
        <v>93</v>
      </c>
      <c r="B93" s="104">
        <f>+($I$93*$J$93*K93)/1000</f>
        <v>0</v>
      </c>
      <c r="C93" s="104">
        <f t="shared" ref="C93:E93" si="42">+($I$93*$J$93*L93)/1000</f>
        <v>0</v>
      </c>
      <c r="D93" s="104">
        <f t="shared" si="42"/>
        <v>0</v>
      </c>
      <c r="E93" s="104">
        <f t="shared" si="42"/>
        <v>0</v>
      </c>
      <c r="F93" s="75"/>
      <c r="H93" s="74" t="s">
        <v>93</v>
      </c>
      <c r="I93" s="75"/>
      <c r="J93" s="75"/>
      <c r="K93" s="75"/>
      <c r="L93" s="75"/>
      <c r="M93" s="75"/>
      <c r="N93" s="75"/>
    </row>
    <row r="94" spans="1:14" ht="30" customHeight="1" thickBot="1">
      <c r="A94" s="74" t="s">
        <v>94</v>
      </c>
      <c r="B94" s="104">
        <f>+($I$94*$J$94*K94)/1000</f>
        <v>0</v>
      </c>
      <c r="C94" s="104">
        <f t="shared" ref="C94:E94" si="43">+($I$94*$J$94*L94)/1000</f>
        <v>0</v>
      </c>
      <c r="D94" s="104">
        <f t="shared" si="43"/>
        <v>0</v>
      </c>
      <c r="E94" s="104">
        <f t="shared" si="43"/>
        <v>0</v>
      </c>
      <c r="F94" s="75"/>
      <c r="H94" s="74" t="s">
        <v>94</v>
      </c>
      <c r="I94" s="75"/>
      <c r="J94" s="75"/>
      <c r="K94" s="75"/>
      <c r="L94" s="75"/>
      <c r="M94" s="75"/>
      <c r="N94" s="75"/>
    </row>
    <row r="95" spans="1:14" ht="30" customHeight="1" thickBot="1">
      <c r="A95" s="74" t="s">
        <v>95</v>
      </c>
      <c r="B95" s="104">
        <f>+($I$95*$J$95*K95)/1000</f>
        <v>0</v>
      </c>
      <c r="C95" s="104">
        <f t="shared" ref="C95:E95" si="44">+($I$95*$J$95*L95)/1000</f>
        <v>0</v>
      </c>
      <c r="D95" s="104">
        <f t="shared" si="44"/>
        <v>0</v>
      </c>
      <c r="E95" s="104">
        <f t="shared" si="44"/>
        <v>0</v>
      </c>
      <c r="F95" s="75"/>
      <c r="H95" s="74" t="s">
        <v>95</v>
      </c>
      <c r="I95" s="75"/>
      <c r="J95" s="75"/>
      <c r="K95" s="75"/>
      <c r="L95" s="75"/>
      <c r="M95" s="75"/>
      <c r="N95" s="75"/>
    </row>
    <row r="96" spans="1:14" ht="30" customHeight="1" thickBot="1">
      <c r="A96" s="74" t="s">
        <v>96</v>
      </c>
      <c r="B96" s="104">
        <f>+($I$96*$J$96*K96)/1000</f>
        <v>0</v>
      </c>
      <c r="C96" s="104">
        <f t="shared" ref="C96:E96" si="45">+($I$96*$J$96*L96)/1000</f>
        <v>0</v>
      </c>
      <c r="D96" s="104">
        <f t="shared" si="45"/>
        <v>0</v>
      </c>
      <c r="E96" s="104">
        <f t="shared" si="45"/>
        <v>0</v>
      </c>
      <c r="F96" s="75"/>
      <c r="H96" s="74" t="s">
        <v>96</v>
      </c>
      <c r="I96" s="75"/>
      <c r="J96" s="75"/>
      <c r="K96" s="75"/>
      <c r="L96" s="75"/>
      <c r="M96" s="75"/>
      <c r="N96" s="75"/>
    </row>
    <row r="97" spans="1:14" ht="30" customHeight="1" thickBot="1">
      <c r="A97" s="74" t="s">
        <v>128</v>
      </c>
      <c r="B97" s="104">
        <f>+($I$97*$J$97*K97)/1000</f>
        <v>0</v>
      </c>
      <c r="C97" s="104">
        <f t="shared" ref="C97:E97" si="46">+($I$97*$J$97*L97)/1000</f>
        <v>0</v>
      </c>
      <c r="D97" s="104">
        <f t="shared" si="46"/>
        <v>0</v>
      </c>
      <c r="E97" s="104">
        <f t="shared" si="46"/>
        <v>0</v>
      </c>
      <c r="F97" s="75"/>
      <c r="H97" s="74" t="s">
        <v>128</v>
      </c>
      <c r="I97" s="75"/>
      <c r="J97" s="75"/>
      <c r="K97" s="75"/>
      <c r="L97" s="75"/>
      <c r="M97" s="75"/>
      <c r="N97" s="75"/>
    </row>
    <row r="98" spans="1:14" ht="30" customHeight="1" thickBot="1">
      <c r="A98" s="74" t="s">
        <v>98</v>
      </c>
      <c r="B98" s="104">
        <f>+($I$98*$J$98*K98)/1000</f>
        <v>0</v>
      </c>
      <c r="C98" s="104">
        <f t="shared" ref="C98:E98" si="47">+($I$98*$J$98*L98)/1000</f>
        <v>0</v>
      </c>
      <c r="D98" s="104">
        <f t="shared" si="47"/>
        <v>0</v>
      </c>
      <c r="E98" s="104">
        <f t="shared" si="47"/>
        <v>0</v>
      </c>
      <c r="F98" s="75"/>
      <c r="H98" s="74" t="s">
        <v>98</v>
      </c>
      <c r="I98" s="75"/>
      <c r="J98" s="75"/>
      <c r="K98" s="75"/>
      <c r="L98" s="75"/>
      <c r="M98" s="75"/>
      <c r="N98" s="75"/>
    </row>
    <row r="99" spans="1:14" ht="30" customHeight="1" thickBot="1">
      <c r="A99" s="76" t="s">
        <v>39</v>
      </c>
      <c r="B99" s="104">
        <f>SUM(B91:B98)</f>
        <v>0</v>
      </c>
      <c r="C99" s="104">
        <f>SUM(C91:C98)</f>
        <v>0</v>
      </c>
      <c r="D99" s="104">
        <f>SUM(D91:D98)</f>
        <v>0</v>
      </c>
      <c r="E99" s="104">
        <f>SUM(E91:E98)</f>
        <v>0</v>
      </c>
      <c r="F99" s="75"/>
    </row>
    <row r="101" spans="1:14" ht="15.75" thickBot="1">
      <c r="A101" s="7" t="s">
        <v>133</v>
      </c>
    </row>
    <row r="102" spans="1:14" ht="15" customHeight="1">
      <c r="A102" s="216" t="s">
        <v>67</v>
      </c>
      <c r="B102" s="223" t="s">
        <v>19</v>
      </c>
      <c r="C102" s="224"/>
      <c r="D102" s="224"/>
      <c r="E102" s="225"/>
      <c r="F102" s="226" t="s">
        <v>34</v>
      </c>
      <c r="H102" s="216" t="s">
        <v>17</v>
      </c>
      <c r="I102" s="216" t="s">
        <v>716</v>
      </c>
      <c r="J102" s="216" t="s">
        <v>65</v>
      </c>
      <c r="K102" s="223" t="s">
        <v>718</v>
      </c>
      <c r="L102" s="224"/>
      <c r="M102" s="224"/>
      <c r="N102" s="225"/>
    </row>
    <row r="103" spans="1:14" ht="15.75" thickBot="1">
      <c r="A103" s="217"/>
      <c r="B103" s="229" t="s">
        <v>66</v>
      </c>
      <c r="C103" s="220"/>
      <c r="D103" s="220"/>
      <c r="E103" s="221"/>
      <c r="F103" s="227"/>
      <c r="H103" s="217"/>
      <c r="I103" s="217"/>
      <c r="J103" s="217"/>
      <c r="K103" s="230"/>
      <c r="L103" s="231"/>
      <c r="M103" s="231"/>
      <c r="N103" s="232"/>
    </row>
    <row r="104" spans="1:14" ht="34.5" customHeight="1" thickBot="1">
      <c r="A104" s="222"/>
      <c r="B104" s="73" t="s">
        <v>35</v>
      </c>
      <c r="C104" s="73" t="s">
        <v>36</v>
      </c>
      <c r="D104" s="73" t="s">
        <v>37</v>
      </c>
      <c r="E104" s="73" t="s">
        <v>38</v>
      </c>
      <c r="F104" s="228"/>
      <c r="H104" s="222"/>
      <c r="I104" s="222"/>
      <c r="J104" s="222"/>
      <c r="K104" s="73" t="s">
        <v>35</v>
      </c>
      <c r="L104" s="73" t="s">
        <v>36</v>
      </c>
      <c r="M104" s="73" t="s">
        <v>37</v>
      </c>
      <c r="N104" s="73" t="s">
        <v>38</v>
      </c>
    </row>
    <row r="105" spans="1:14" ht="30" customHeight="1" thickBot="1">
      <c r="A105" s="74" t="s">
        <v>91</v>
      </c>
      <c r="B105" s="104">
        <f>+($I$105*$J$105*K105)/1000</f>
        <v>0</v>
      </c>
      <c r="C105" s="104">
        <f t="shared" ref="C105:E105" si="48">+($I$105*$J$105*L105)/1000</f>
        <v>0</v>
      </c>
      <c r="D105" s="104">
        <f t="shared" si="48"/>
        <v>0</v>
      </c>
      <c r="E105" s="104">
        <f t="shared" si="48"/>
        <v>0</v>
      </c>
      <c r="F105" s="75"/>
      <c r="H105" s="74" t="s">
        <v>91</v>
      </c>
      <c r="I105" s="75"/>
      <c r="J105" s="75"/>
      <c r="K105" s="75"/>
      <c r="L105" s="75"/>
      <c r="M105" s="75"/>
      <c r="N105" s="75"/>
    </row>
    <row r="106" spans="1:14" ht="30" customHeight="1" thickBot="1">
      <c r="A106" s="74" t="s">
        <v>92</v>
      </c>
      <c r="B106" s="104">
        <f>+($I$106*$J$106*K106)/1000</f>
        <v>0</v>
      </c>
      <c r="C106" s="104">
        <f t="shared" ref="C106:E106" si="49">+($I$106*$J$106*L106)/1000</f>
        <v>0</v>
      </c>
      <c r="D106" s="104">
        <f t="shared" si="49"/>
        <v>0</v>
      </c>
      <c r="E106" s="104">
        <f t="shared" si="49"/>
        <v>0</v>
      </c>
      <c r="F106" s="75"/>
      <c r="H106" s="74" t="s">
        <v>92</v>
      </c>
      <c r="I106" s="75"/>
      <c r="J106" s="75"/>
      <c r="K106" s="75"/>
      <c r="L106" s="75"/>
      <c r="M106" s="75"/>
      <c r="N106" s="75"/>
    </row>
    <row r="107" spans="1:14" ht="30" customHeight="1" thickBot="1">
      <c r="A107" s="74" t="s">
        <v>93</v>
      </c>
      <c r="B107" s="104">
        <f>+($I$107*$J$107*K107)/1000</f>
        <v>0</v>
      </c>
      <c r="C107" s="104">
        <f t="shared" ref="C107:E107" si="50">+($I$107*$J$107*L107)/1000</f>
        <v>0</v>
      </c>
      <c r="D107" s="104">
        <f t="shared" si="50"/>
        <v>0</v>
      </c>
      <c r="E107" s="104">
        <f t="shared" si="50"/>
        <v>0</v>
      </c>
      <c r="F107" s="75"/>
      <c r="H107" s="74" t="s">
        <v>93</v>
      </c>
      <c r="I107" s="75"/>
      <c r="J107" s="75"/>
      <c r="K107" s="75"/>
      <c r="L107" s="75"/>
      <c r="M107" s="75"/>
      <c r="N107" s="75"/>
    </row>
    <row r="108" spans="1:14" ht="30" customHeight="1" thickBot="1">
      <c r="A108" s="74" t="s">
        <v>94</v>
      </c>
      <c r="B108" s="104">
        <f>+($I$108*$J$108*K108)/1000</f>
        <v>0</v>
      </c>
      <c r="C108" s="104">
        <f t="shared" ref="C108:E108" si="51">+($I$108*$J$108*L108)/1000</f>
        <v>0</v>
      </c>
      <c r="D108" s="104">
        <f t="shared" si="51"/>
        <v>0</v>
      </c>
      <c r="E108" s="104">
        <f t="shared" si="51"/>
        <v>0</v>
      </c>
      <c r="F108" s="75"/>
      <c r="H108" s="74" t="s">
        <v>94</v>
      </c>
      <c r="I108" s="75"/>
      <c r="J108" s="75"/>
      <c r="K108" s="75"/>
      <c r="L108" s="75"/>
      <c r="M108" s="75"/>
      <c r="N108" s="75"/>
    </row>
    <row r="109" spans="1:14" ht="30" customHeight="1" thickBot="1">
      <c r="A109" s="74" t="s">
        <v>95</v>
      </c>
      <c r="B109" s="104">
        <f>+($I$109*$J$109*K109)/1000</f>
        <v>0</v>
      </c>
      <c r="C109" s="104">
        <f t="shared" ref="C109:E109" si="52">+($I$109*$J$109*L109)/1000</f>
        <v>0</v>
      </c>
      <c r="D109" s="104">
        <f t="shared" si="52"/>
        <v>0</v>
      </c>
      <c r="E109" s="104">
        <f t="shared" si="52"/>
        <v>0</v>
      </c>
      <c r="F109" s="75"/>
      <c r="H109" s="74" t="s">
        <v>95</v>
      </c>
      <c r="I109" s="75"/>
      <c r="J109" s="75"/>
      <c r="K109" s="75"/>
      <c r="L109" s="75"/>
      <c r="M109" s="75"/>
      <c r="N109" s="75"/>
    </row>
    <row r="110" spans="1:14" ht="30" customHeight="1" thickBot="1">
      <c r="A110" s="74" t="s">
        <v>96</v>
      </c>
      <c r="B110" s="104">
        <f>+($I$110*$J$110*K110)/1000</f>
        <v>0</v>
      </c>
      <c r="C110" s="104">
        <f t="shared" ref="C110:E110" si="53">+($I$110*$J$110*L110)/1000</f>
        <v>0</v>
      </c>
      <c r="D110" s="104">
        <f t="shared" si="53"/>
        <v>0</v>
      </c>
      <c r="E110" s="104">
        <f t="shared" si="53"/>
        <v>0</v>
      </c>
      <c r="F110" s="75"/>
      <c r="H110" s="74" t="s">
        <v>96</v>
      </c>
      <c r="I110" s="75"/>
      <c r="J110" s="75"/>
      <c r="K110" s="75"/>
      <c r="L110" s="75"/>
      <c r="M110" s="75"/>
      <c r="N110" s="75"/>
    </row>
    <row r="111" spans="1:14" ht="30" customHeight="1" thickBot="1">
      <c r="A111" s="74" t="s">
        <v>128</v>
      </c>
      <c r="B111" s="104">
        <f>+($I$111*$J$111*K111)/1000</f>
        <v>0</v>
      </c>
      <c r="C111" s="104">
        <f t="shared" ref="C111:E111" si="54">+($I$111*$J$111*L111)/1000</f>
        <v>0</v>
      </c>
      <c r="D111" s="104">
        <f t="shared" si="54"/>
        <v>0</v>
      </c>
      <c r="E111" s="104">
        <f t="shared" si="54"/>
        <v>0</v>
      </c>
      <c r="F111" s="75"/>
      <c r="H111" s="74" t="s">
        <v>128</v>
      </c>
      <c r="I111" s="75"/>
      <c r="J111" s="75"/>
      <c r="K111" s="75"/>
      <c r="L111" s="75"/>
      <c r="M111" s="75"/>
      <c r="N111" s="75"/>
    </row>
    <row r="112" spans="1:14" ht="30" customHeight="1" thickBot="1">
      <c r="A112" s="74" t="s">
        <v>98</v>
      </c>
      <c r="B112" s="104">
        <f>+($I$112*$J$112*K112)/1000</f>
        <v>0</v>
      </c>
      <c r="C112" s="104">
        <f t="shared" ref="C112:E112" si="55">+($I$112*$J$112*L112)/1000</f>
        <v>0</v>
      </c>
      <c r="D112" s="104">
        <f t="shared" si="55"/>
        <v>0</v>
      </c>
      <c r="E112" s="104">
        <f t="shared" si="55"/>
        <v>0</v>
      </c>
      <c r="F112" s="75"/>
      <c r="H112" s="74" t="s">
        <v>98</v>
      </c>
      <c r="I112" s="75"/>
      <c r="J112" s="75"/>
      <c r="K112" s="75"/>
      <c r="L112" s="75"/>
      <c r="M112" s="75"/>
      <c r="N112" s="75"/>
    </row>
    <row r="113" spans="1:14" ht="30" customHeight="1" thickBot="1">
      <c r="A113" s="76" t="s">
        <v>39</v>
      </c>
      <c r="B113" s="104">
        <f>SUM(B105:B112)</f>
        <v>0</v>
      </c>
      <c r="C113" s="104">
        <f>SUM(C105:C112)</f>
        <v>0</v>
      </c>
      <c r="D113" s="104">
        <f>SUM(D105:D112)</f>
        <v>0</v>
      </c>
      <c r="E113" s="104">
        <f>SUM(E105:E112)</f>
        <v>0</v>
      </c>
      <c r="F113" s="75"/>
    </row>
    <row r="115" spans="1:14" ht="15.75" thickBot="1">
      <c r="A115" s="7" t="s">
        <v>134</v>
      </c>
    </row>
    <row r="116" spans="1:14" ht="15" customHeight="1">
      <c r="A116" s="216" t="s">
        <v>67</v>
      </c>
      <c r="B116" s="223" t="s">
        <v>19</v>
      </c>
      <c r="C116" s="224"/>
      <c r="D116" s="224"/>
      <c r="E116" s="225"/>
      <c r="F116" s="226" t="s">
        <v>34</v>
      </c>
      <c r="H116" s="216" t="s">
        <v>17</v>
      </c>
      <c r="I116" s="216" t="s">
        <v>716</v>
      </c>
      <c r="J116" s="216" t="s">
        <v>65</v>
      </c>
      <c r="K116" s="223" t="s">
        <v>718</v>
      </c>
      <c r="L116" s="224"/>
      <c r="M116" s="224"/>
      <c r="N116" s="225"/>
    </row>
    <row r="117" spans="1:14" ht="15.75" thickBot="1">
      <c r="A117" s="217"/>
      <c r="B117" s="229" t="s">
        <v>66</v>
      </c>
      <c r="C117" s="220"/>
      <c r="D117" s="220"/>
      <c r="E117" s="221"/>
      <c r="F117" s="227"/>
      <c r="H117" s="217"/>
      <c r="I117" s="217"/>
      <c r="J117" s="217"/>
      <c r="K117" s="230"/>
      <c r="L117" s="231"/>
      <c r="M117" s="231"/>
      <c r="N117" s="232"/>
    </row>
    <row r="118" spans="1:14" ht="34.5" customHeight="1" thickBot="1">
      <c r="A118" s="222"/>
      <c r="B118" s="73" t="s">
        <v>35</v>
      </c>
      <c r="C118" s="73" t="s">
        <v>36</v>
      </c>
      <c r="D118" s="73" t="s">
        <v>37</v>
      </c>
      <c r="E118" s="73" t="s">
        <v>38</v>
      </c>
      <c r="F118" s="228"/>
      <c r="H118" s="222"/>
      <c r="I118" s="222"/>
      <c r="J118" s="222"/>
      <c r="K118" s="73" t="s">
        <v>35</v>
      </c>
      <c r="L118" s="73" t="s">
        <v>36</v>
      </c>
      <c r="M118" s="73" t="s">
        <v>37</v>
      </c>
      <c r="N118" s="73" t="s">
        <v>38</v>
      </c>
    </row>
    <row r="119" spans="1:14" ht="30" customHeight="1" thickBot="1">
      <c r="A119" s="74" t="s">
        <v>91</v>
      </c>
      <c r="B119" s="104">
        <f>+($I$119*$J$119*K119)/1000</f>
        <v>0</v>
      </c>
      <c r="C119" s="104">
        <f t="shared" ref="C119:E119" si="56">+($I$119*$J$119*L119)/1000</f>
        <v>0</v>
      </c>
      <c r="D119" s="104">
        <f t="shared" si="56"/>
        <v>0</v>
      </c>
      <c r="E119" s="104">
        <f t="shared" si="56"/>
        <v>0</v>
      </c>
      <c r="F119" s="75"/>
      <c r="H119" s="74" t="s">
        <v>91</v>
      </c>
      <c r="I119" s="75"/>
      <c r="J119" s="75"/>
      <c r="K119" s="75"/>
      <c r="L119" s="75"/>
      <c r="M119" s="75"/>
      <c r="N119" s="75"/>
    </row>
    <row r="120" spans="1:14" ht="30" customHeight="1" thickBot="1">
      <c r="A120" s="74" t="s">
        <v>92</v>
      </c>
      <c r="B120" s="104">
        <f>+($I$120*$J$120*K120)/1000</f>
        <v>0</v>
      </c>
      <c r="C120" s="104">
        <f t="shared" ref="C120:E120" si="57">+($I$120*$J$120*L120)/1000</f>
        <v>0</v>
      </c>
      <c r="D120" s="104">
        <f t="shared" si="57"/>
        <v>0</v>
      </c>
      <c r="E120" s="104">
        <f t="shared" si="57"/>
        <v>0</v>
      </c>
      <c r="F120" s="75"/>
      <c r="H120" s="74" t="s">
        <v>92</v>
      </c>
      <c r="I120" s="75"/>
      <c r="J120" s="75"/>
      <c r="K120" s="75"/>
      <c r="L120" s="75"/>
      <c r="M120" s="75"/>
      <c r="N120" s="75"/>
    </row>
    <row r="121" spans="1:14" ht="30" customHeight="1" thickBot="1">
      <c r="A121" s="74" t="s">
        <v>93</v>
      </c>
      <c r="B121" s="104">
        <f>+($I$121*$J$121*K121)/1000</f>
        <v>0</v>
      </c>
      <c r="C121" s="104">
        <f t="shared" ref="C121:E121" si="58">+($I$121*$J$121*L121)/1000</f>
        <v>0</v>
      </c>
      <c r="D121" s="104">
        <f t="shared" si="58"/>
        <v>0</v>
      </c>
      <c r="E121" s="104">
        <f t="shared" si="58"/>
        <v>0</v>
      </c>
      <c r="F121" s="75"/>
      <c r="H121" s="74" t="s">
        <v>93</v>
      </c>
      <c r="I121" s="75"/>
      <c r="J121" s="75"/>
      <c r="K121" s="75"/>
      <c r="L121" s="75"/>
      <c r="M121" s="75"/>
      <c r="N121" s="75"/>
    </row>
    <row r="122" spans="1:14" ht="30" customHeight="1" thickBot="1">
      <c r="A122" s="74" t="s">
        <v>94</v>
      </c>
      <c r="B122" s="104">
        <f>+($I$122*$J$122*K122)/1000</f>
        <v>0</v>
      </c>
      <c r="C122" s="104">
        <f t="shared" ref="C122:E122" si="59">+($I$122*$J$122*L122)/1000</f>
        <v>0</v>
      </c>
      <c r="D122" s="104">
        <f t="shared" si="59"/>
        <v>0</v>
      </c>
      <c r="E122" s="104">
        <f t="shared" si="59"/>
        <v>0</v>
      </c>
      <c r="F122" s="75"/>
      <c r="H122" s="74" t="s">
        <v>94</v>
      </c>
      <c r="I122" s="75"/>
      <c r="J122" s="75"/>
      <c r="K122" s="75"/>
      <c r="L122" s="75"/>
      <c r="M122" s="75"/>
      <c r="N122" s="75"/>
    </row>
    <row r="123" spans="1:14" ht="30" customHeight="1" thickBot="1">
      <c r="A123" s="74" t="s">
        <v>95</v>
      </c>
      <c r="B123" s="104">
        <f>+($I$123*$J$123*K123)/1000</f>
        <v>0</v>
      </c>
      <c r="C123" s="104">
        <f t="shared" ref="C123:E123" si="60">+($I$123*$J$123*L123)/1000</f>
        <v>0</v>
      </c>
      <c r="D123" s="104">
        <f t="shared" si="60"/>
        <v>0</v>
      </c>
      <c r="E123" s="104">
        <f t="shared" si="60"/>
        <v>0</v>
      </c>
      <c r="F123" s="75"/>
      <c r="H123" s="74" t="s">
        <v>95</v>
      </c>
      <c r="I123" s="75"/>
      <c r="J123" s="75"/>
      <c r="K123" s="75"/>
      <c r="L123" s="75"/>
      <c r="M123" s="75"/>
      <c r="N123" s="75"/>
    </row>
    <row r="124" spans="1:14" ht="30" customHeight="1" thickBot="1">
      <c r="A124" s="74" t="s">
        <v>96</v>
      </c>
      <c r="B124" s="104">
        <f>+($I$124*$J$124*K124)/1000</f>
        <v>0</v>
      </c>
      <c r="C124" s="104">
        <f t="shared" ref="C124:E124" si="61">+($I$124*$J$124*L124)/1000</f>
        <v>0</v>
      </c>
      <c r="D124" s="104">
        <f t="shared" si="61"/>
        <v>0</v>
      </c>
      <c r="E124" s="104">
        <f t="shared" si="61"/>
        <v>0</v>
      </c>
      <c r="F124" s="75"/>
      <c r="H124" s="74" t="s">
        <v>96</v>
      </c>
      <c r="I124" s="75"/>
      <c r="J124" s="75"/>
      <c r="K124" s="75"/>
      <c r="L124" s="75"/>
      <c r="M124" s="75"/>
      <c r="N124" s="75"/>
    </row>
    <row r="125" spans="1:14" ht="30" customHeight="1" thickBot="1">
      <c r="A125" s="74" t="s">
        <v>128</v>
      </c>
      <c r="B125" s="104">
        <f>+($I$125*$J$125*K125)/1000</f>
        <v>0</v>
      </c>
      <c r="C125" s="104">
        <f t="shared" ref="C125:E125" si="62">+($I$125*$J$125*L125)/1000</f>
        <v>0</v>
      </c>
      <c r="D125" s="104">
        <f t="shared" si="62"/>
        <v>0</v>
      </c>
      <c r="E125" s="104">
        <f t="shared" si="62"/>
        <v>0</v>
      </c>
      <c r="F125" s="75"/>
      <c r="H125" s="74" t="s">
        <v>128</v>
      </c>
      <c r="I125" s="75"/>
      <c r="J125" s="75"/>
      <c r="K125" s="75"/>
      <c r="L125" s="75"/>
      <c r="M125" s="75"/>
      <c r="N125" s="75"/>
    </row>
    <row r="126" spans="1:14" ht="30" customHeight="1" thickBot="1">
      <c r="A126" s="74" t="s">
        <v>98</v>
      </c>
      <c r="B126" s="104">
        <f>+($I$126*$J$126*K126)/1000</f>
        <v>0</v>
      </c>
      <c r="C126" s="104">
        <f t="shared" ref="C126:E126" si="63">+($I$126*$J$126*L126)/1000</f>
        <v>0</v>
      </c>
      <c r="D126" s="104">
        <f t="shared" si="63"/>
        <v>0</v>
      </c>
      <c r="E126" s="104">
        <f t="shared" si="63"/>
        <v>0</v>
      </c>
      <c r="F126" s="75"/>
      <c r="H126" s="74" t="s">
        <v>98</v>
      </c>
      <c r="I126" s="75"/>
      <c r="J126" s="75"/>
      <c r="K126" s="75"/>
      <c r="L126" s="75"/>
      <c r="M126" s="75"/>
      <c r="N126" s="75"/>
    </row>
    <row r="127" spans="1:14" ht="30" customHeight="1" thickBot="1">
      <c r="A127" s="76" t="s">
        <v>39</v>
      </c>
      <c r="B127" s="104">
        <f>SUM(B119:B126)</f>
        <v>0</v>
      </c>
      <c r="C127" s="104">
        <f>SUM(C119:C126)</f>
        <v>0</v>
      </c>
      <c r="D127" s="104">
        <f>SUM(D119:D126)</f>
        <v>0</v>
      </c>
      <c r="E127" s="104">
        <f>SUM(E119:E126)</f>
        <v>0</v>
      </c>
      <c r="F127" s="75"/>
    </row>
    <row r="130" spans="1:14" ht="15.75" thickBot="1">
      <c r="A130" s="77" t="s">
        <v>135</v>
      </c>
    </row>
    <row r="131" spans="1:14" ht="15" customHeight="1">
      <c r="A131" s="216" t="s">
        <v>67</v>
      </c>
      <c r="B131" s="223" t="s">
        <v>19</v>
      </c>
      <c r="C131" s="224"/>
      <c r="D131" s="224"/>
      <c r="E131" s="225"/>
      <c r="F131" s="226" t="s">
        <v>34</v>
      </c>
      <c r="H131" s="216" t="s">
        <v>17</v>
      </c>
      <c r="I131" s="216" t="s">
        <v>716</v>
      </c>
      <c r="J131" s="216" t="s">
        <v>65</v>
      </c>
      <c r="K131" s="223" t="s">
        <v>718</v>
      </c>
      <c r="L131" s="224"/>
      <c r="M131" s="224"/>
      <c r="N131" s="225"/>
    </row>
    <row r="132" spans="1:14" ht="15.75" thickBot="1">
      <c r="A132" s="217"/>
      <c r="B132" s="229" t="s">
        <v>66</v>
      </c>
      <c r="C132" s="220"/>
      <c r="D132" s="220"/>
      <c r="E132" s="221"/>
      <c r="F132" s="227"/>
      <c r="H132" s="217"/>
      <c r="I132" s="217"/>
      <c r="J132" s="217"/>
      <c r="K132" s="230"/>
      <c r="L132" s="231"/>
      <c r="M132" s="231"/>
      <c r="N132" s="232"/>
    </row>
    <row r="133" spans="1:14" ht="34.5" customHeight="1" thickBot="1">
      <c r="A133" s="222"/>
      <c r="B133" s="73" t="s">
        <v>35</v>
      </c>
      <c r="C133" s="73" t="s">
        <v>36</v>
      </c>
      <c r="D133" s="73" t="s">
        <v>37</v>
      </c>
      <c r="E133" s="73" t="s">
        <v>38</v>
      </c>
      <c r="F133" s="228"/>
      <c r="H133" s="222"/>
      <c r="I133" s="222"/>
      <c r="J133" s="222"/>
      <c r="K133" s="73" t="s">
        <v>35</v>
      </c>
      <c r="L133" s="73" t="s">
        <v>36</v>
      </c>
      <c r="M133" s="73" t="s">
        <v>37</v>
      </c>
      <c r="N133" s="73" t="s">
        <v>38</v>
      </c>
    </row>
    <row r="134" spans="1:14" ht="30" customHeight="1" thickBot="1">
      <c r="A134" s="74" t="s">
        <v>91</v>
      </c>
      <c r="B134" s="104">
        <f>+($I$134*$J$134*K134)/1000</f>
        <v>0</v>
      </c>
      <c r="C134" s="104">
        <f t="shared" ref="C134:E134" si="64">+($I$134*$J$134*L134)/1000</f>
        <v>0</v>
      </c>
      <c r="D134" s="104">
        <f t="shared" si="64"/>
        <v>0</v>
      </c>
      <c r="E134" s="104">
        <f t="shared" si="64"/>
        <v>0</v>
      </c>
      <c r="F134" s="75"/>
      <c r="H134" s="74" t="s">
        <v>91</v>
      </c>
      <c r="I134" s="75"/>
      <c r="J134" s="75"/>
      <c r="K134" s="75"/>
      <c r="L134" s="75"/>
      <c r="M134" s="75"/>
      <c r="N134" s="75"/>
    </row>
    <row r="135" spans="1:14" ht="30" customHeight="1" thickBot="1">
      <c r="A135" s="74" t="s">
        <v>92</v>
      </c>
      <c r="B135" s="104">
        <f>+($I$135*$J$135*K135)/1000</f>
        <v>0</v>
      </c>
      <c r="C135" s="104">
        <f t="shared" ref="C135:E135" si="65">+($I$135*$J$135*L135)/1000</f>
        <v>0</v>
      </c>
      <c r="D135" s="104">
        <f t="shared" si="65"/>
        <v>0</v>
      </c>
      <c r="E135" s="104">
        <f t="shared" si="65"/>
        <v>0</v>
      </c>
      <c r="F135" s="75"/>
      <c r="H135" s="74" t="s">
        <v>92</v>
      </c>
      <c r="I135" s="75"/>
      <c r="J135" s="75"/>
      <c r="K135" s="75"/>
      <c r="L135" s="75"/>
      <c r="M135" s="75"/>
      <c r="N135" s="75"/>
    </row>
    <row r="136" spans="1:14" ht="30" customHeight="1" thickBot="1">
      <c r="A136" s="74" t="s">
        <v>93</v>
      </c>
      <c r="B136" s="104">
        <f>+($I$136*$J$136*K136)/1000</f>
        <v>0</v>
      </c>
      <c r="C136" s="104">
        <f t="shared" ref="C136:E136" si="66">+($I$136*$J$136*L136)/1000</f>
        <v>0</v>
      </c>
      <c r="D136" s="104">
        <f t="shared" si="66"/>
        <v>0</v>
      </c>
      <c r="E136" s="104">
        <f t="shared" si="66"/>
        <v>0</v>
      </c>
      <c r="F136" s="75"/>
      <c r="H136" s="74" t="s">
        <v>93</v>
      </c>
      <c r="I136" s="75"/>
      <c r="J136" s="75"/>
      <c r="K136" s="75"/>
      <c r="L136" s="75"/>
      <c r="M136" s="75"/>
      <c r="N136" s="75"/>
    </row>
    <row r="137" spans="1:14" ht="30" customHeight="1" thickBot="1">
      <c r="A137" s="74" t="s">
        <v>94</v>
      </c>
      <c r="B137" s="104">
        <f>+($I$137*$J$137*K137)/1000</f>
        <v>0</v>
      </c>
      <c r="C137" s="104">
        <f t="shared" ref="C137:E137" si="67">+($I$137*$J$137*L137)/1000</f>
        <v>0</v>
      </c>
      <c r="D137" s="104">
        <f t="shared" si="67"/>
        <v>0</v>
      </c>
      <c r="E137" s="104">
        <f t="shared" si="67"/>
        <v>0</v>
      </c>
      <c r="F137" s="75"/>
      <c r="H137" s="74" t="s">
        <v>94</v>
      </c>
      <c r="I137" s="75"/>
      <c r="J137" s="75"/>
      <c r="K137" s="75"/>
      <c r="L137" s="75"/>
      <c r="M137" s="75"/>
      <c r="N137" s="75"/>
    </row>
    <row r="138" spans="1:14" ht="30" customHeight="1" thickBot="1">
      <c r="A138" s="74" t="s">
        <v>95</v>
      </c>
      <c r="B138" s="104">
        <f>+($I$138*$J$138*K138)/1000</f>
        <v>0</v>
      </c>
      <c r="C138" s="104">
        <f t="shared" ref="C138:E138" si="68">+($I$138*$J$138*L138)/1000</f>
        <v>0</v>
      </c>
      <c r="D138" s="104">
        <f t="shared" si="68"/>
        <v>0</v>
      </c>
      <c r="E138" s="104">
        <f t="shared" si="68"/>
        <v>0</v>
      </c>
      <c r="F138" s="75"/>
      <c r="H138" s="74" t="s">
        <v>95</v>
      </c>
      <c r="I138" s="75"/>
      <c r="J138" s="75"/>
      <c r="K138" s="75"/>
      <c r="L138" s="75"/>
      <c r="M138" s="75"/>
      <c r="N138" s="75"/>
    </row>
    <row r="139" spans="1:14" ht="30" customHeight="1" thickBot="1">
      <c r="A139" s="74" t="s">
        <v>96</v>
      </c>
      <c r="B139" s="104">
        <f>+($I$139*$J$139*K139)/1000</f>
        <v>0</v>
      </c>
      <c r="C139" s="104">
        <f t="shared" ref="C139:E139" si="69">+($I$139*$J$139*L139)/1000</f>
        <v>0</v>
      </c>
      <c r="D139" s="104">
        <f t="shared" si="69"/>
        <v>0</v>
      </c>
      <c r="E139" s="104">
        <f t="shared" si="69"/>
        <v>0</v>
      </c>
      <c r="F139" s="75"/>
      <c r="H139" s="74" t="s">
        <v>96</v>
      </c>
      <c r="I139" s="75"/>
      <c r="J139" s="75"/>
      <c r="K139" s="75"/>
      <c r="L139" s="75"/>
      <c r="M139" s="75"/>
      <c r="N139" s="75"/>
    </row>
    <row r="140" spans="1:14" ht="30" customHeight="1" thickBot="1">
      <c r="A140" s="74" t="s">
        <v>128</v>
      </c>
      <c r="B140" s="104">
        <f>+($I$140*$J$140*K140)/1000</f>
        <v>0</v>
      </c>
      <c r="C140" s="104">
        <f t="shared" ref="C140:E140" si="70">+($I$140*$J$140*L140)/1000</f>
        <v>0</v>
      </c>
      <c r="D140" s="104">
        <f t="shared" si="70"/>
        <v>0</v>
      </c>
      <c r="E140" s="104">
        <f t="shared" si="70"/>
        <v>0</v>
      </c>
      <c r="F140" s="75"/>
      <c r="H140" s="74" t="s">
        <v>128</v>
      </c>
      <c r="I140" s="75"/>
      <c r="J140" s="75"/>
      <c r="K140" s="75"/>
      <c r="L140" s="75"/>
      <c r="M140" s="75"/>
      <c r="N140" s="75"/>
    </row>
    <row r="141" spans="1:14" ht="30" customHeight="1" thickBot="1">
      <c r="A141" s="74" t="s">
        <v>98</v>
      </c>
      <c r="B141" s="104">
        <f>+($I$141*$J$141*K141)/1000</f>
        <v>0</v>
      </c>
      <c r="C141" s="104">
        <f t="shared" ref="C141:E141" si="71">+($I$141*$J$141*L141)/1000</f>
        <v>0</v>
      </c>
      <c r="D141" s="104">
        <f t="shared" si="71"/>
        <v>0</v>
      </c>
      <c r="E141" s="104">
        <f t="shared" si="71"/>
        <v>0</v>
      </c>
      <c r="F141" s="75"/>
      <c r="H141" s="74" t="s">
        <v>98</v>
      </c>
      <c r="I141" s="75"/>
      <c r="J141" s="75"/>
      <c r="K141" s="75"/>
      <c r="L141" s="75"/>
      <c r="M141" s="75"/>
      <c r="N141" s="75"/>
    </row>
    <row r="142" spans="1:14" ht="30" customHeight="1" thickBot="1">
      <c r="A142" s="76" t="s">
        <v>39</v>
      </c>
      <c r="B142" s="104">
        <f>SUM(B134:B141)</f>
        <v>0</v>
      </c>
      <c r="C142" s="104">
        <f>SUM(C134:C141)</f>
        <v>0</v>
      </c>
      <c r="D142" s="104">
        <f>SUM(D134:D141)</f>
        <v>0</v>
      </c>
      <c r="E142" s="104">
        <f>SUM(E134:E141)</f>
        <v>0</v>
      </c>
      <c r="F142" s="75"/>
    </row>
    <row r="144" spans="1:14" ht="15.75" thickBot="1">
      <c r="A144" s="7" t="s">
        <v>136</v>
      </c>
    </row>
    <row r="145" spans="1:14" ht="15" customHeight="1">
      <c r="A145" s="216" t="s">
        <v>67</v>
      </c>
      <c r="B145" s="223" t="s">
        <v>19</v>
      </c>
      <c r="C145" s="224"/>
      <c r="D145" s="224"/>
      <c r="E145" s="225"/>
      <c r="F145" s="226" t="s">
        <v>34</v>
      </c>
      <c r="H145" s="216" t="s">
        <v>17</v>
      </c>
      <c r="I145" s="216" t="s">
        <v>716</v>
      </c>
      <c r="J145" s="216" t="s">
        <v>65</v>
      </c>
      <c r="K145" s="223" t="s">
        <v>718</v>
      </c>
      <c r="L145" s="224"/>
      <c r="M145" s="224"/>
      <c r="N145" s="225"/>
    </row>
    <row r="146" spans="1:14" ht="15.75" thickBot="1">
      <c r="A146" s="217"/>
      <c r="B146" s="229" t="s">
        <v>66</v>
      </c>
      <c r="C146" s="220"/>
      <c r="D146" s="220"/>
      <c r="E146" s="221"/>
      <c r="F146" s="227"/>
      <c r="H146" s="217"/>
      <c r="I146" s="217"/>
      <c r="J146" s="217"/>
      <c r="K146" s="230"/>
      <c r="L146" s="231"/>
      <c r="M146" s="231"/>
      <c r="N146" s="232"/>
    </row>
    <row r="147" spans="1:14" ht="34.5" customHeight="1" thickBot="1">
      <c r="A147" s="222"/>
      <c r="B147" s="73" t="s">
        <v>35</v>
      </c>
      <c r="C147" s="73" t="s">
        <v>36</v>
      </c>
      <c r="D147" s="73" t="s">
        <v>37</v>
      </c>
      <c r="E147" s="73" t="s">
        <v>38</v>
      </c>
      <c r="F147" s="228"/>
      <c r="H147" s="222"/>
      <c r="I147" s="222"/>
      <c r="J147" s="222"/>
      <c r="K147" s="73" t="s">
        <v>35</v>
      </c>
      <c r="L147" s="73" t="s">
        <v>36</v>
      </c>
      <c r="M147" s="73" t="s">
        <v>37</v>
      </c>
      <c r="N147" s="73" t="s">
        <v>38</v>
      </c>
    </row>
    <row r="148" spans="1:14" ht="30" customHeight="1" thickBot="1">
      <c r="A148" s="74" t="s">
        <v>91</v>
      </c>
      <c r="B148" s="104">
        <f>+($I$148*$J$148*K148)/1000</f>
        <v>0</v>
      </c>
      <c r="C148" s="104">
        <f t="shared" ref="C148:E148" si="72">+($I$148*$J$148*L148)/1000</f>
        <v>0</v>
      </c>
      <c r="D148" s="104">
        <f t="shared" si="72"/>
        <v>0</v>
      </c>
      <c r="E148" s="104">
        <f t="shared" si="72"/>
        <v>0</v>
      </c>
      <c r="F148" s="75"/>
      <c r="H148" s="74" t="s">
        <v>91</v>
      </c>
      <c r="I148" s="75"/>
      <c r="J148" s="75"/>
      <c r="K148" s="75"/>
      <c r="L148" s="75"/>
      <c r="M148" s="75"/>
      <c r="N148" s="75"/>
    </row>
    <row r="149" spans="1:14" ht="30" customHeight="1" thickBot="1">
      <c r="A149" s="74" t="s">
        <v>92</v>
      </c>
      <c r="B149" s="104">
        <f>+($I$149*$J$149*K149)/1000</f>
        <v>0</v>
      </c>
      <c r="C149" s="104">
        <f t="shared" ref="C149:E149" si="73">+($I$149*$J$149*L149)/1000</f>
        <v>0</v>
      </c>
      <c r="D149" s="104">
        <f t="shared" si="73"/>
        <v>0</v>
      </c>
      <c r="E149" s="104">
        <f t="shared" si="73"/>
        <v>0</v>
      </c>
      <c r="F149" s="75"/>
      <c r="H149" s="74" t="s">
        <v>92</v>
      </c>
      <c r="I149" s="75"/>
      <c r="J149" s="75"/>
      <c r="K149" s="75"/>
      <c r="L149" s="75"/>
      <c r="M149" s="75"/>
      <c r="N149" s="75"/>
    </row>
    <row r="150" spans="1:14" ht="30" customHeight="1" thickBot="1">
      <c r="A150" s="74" t="s">
        <v>93</v>
      </c>
      <c r="B150" s="104">
        <f>+($I$150*$J$150*K150)/1000</f>
        <v>0</v>
      </c>
      <c r="C150" s="104">
        <f t="shared" ref="C150:E150" si="74">+($I$150*$J$150*L150)/1000</f>
        <v>0</v>
      </c>
      <c r="D150" s="104">
        <f t="shared" si="74"/>
        <v>0</v>
      </c>
      <c r="E150" s="104">
        <f t="shared" si="74"/>
        <v>0</v>
      </c>
      <c r="F150" s="75"/>
      <c r="H150" s="74" t="s">
        <v>93</v>
      </c>
      <c r="I150" s="75"/>
      <c r="J150" s="75"/>
      <c r="K150" s="75"/>
      <c r="L150" s="75"/>
      <c r="M150" s="75"/>
      <c r="N150" s="75"/>
    </row>
    <row r="151" spans="1:14" ht="30" customHeight="1" thickBot="1">
      <c r="A151" s="74" t="s">
        <v>94</v>
      </c>
      <c r="B151" s="104">
        <f>+($I$151*$J$151*K151)/1000</f>
        <v>0</v>
      </c>
      <c r="C151" s="104">
        <f t="shared" ref="C151:E151" si="75">+($I$151*$J$151*L151)/1000</f>
        <v>0</v>
      </c>
      <c r="D151" s="104">
        <f t="shared" si="75"/>
        <v>0</v>
      </c>
      <c r="E151" s="104">
        <f t="shared" si="75"/>
        <v>0</v>
      </c>
      <c r="F151" s="75"/>
      <c r="H151" s="74" t="s">
        <v>94</v>
      </c>
      <c r="I151" s="75"/>
      <c r="J151" s="75"/>
      <c r="K151" s="75"/>
      <c r="L151" s="75"/>
      <c r="M151" s="75"/>
      <c r="N151" s="75"/>
    </row>
    <row r="152" spans="1:14" ht="30" customHeight="1" thickBot="1">
      <c r="A152" s="74" t="s">
        <v>95</v>
      </c>
      <c r="B152" s="104">
        <f>+($I$152*$J$152*K152)/1000</f>
        <v>0</v>
      </c>
      <c r="C152" s="104">
        <f t="shared" ref="C152:E152" si="76">+($I$152*$J$152*L152)/1000</f>
        <v>0</v>
      </c>
      <c r="D152" s="104">
        <f t="shared" si="76"/>
        <v>0</v>
      </c>
      <c r="E152" s="104">
        <f t="shared" si="76"/>
        <v>0</v>
      </c>
      <c r="F152" s="75"/>
      <c r="H152" s="74" t="s">
        <v>95</v>
      </c>
      <c r="I152" s="75"/>
      <c r="J152" s="75"/>
      <c r="K152" s="75"/>
      <c r="L152" s="75"/>
      <c r="M152" s="75"/>
      <c r="N152" s="75"/>
    </row>
    <row r="153" spans="1:14" ht="30" customHeight="1" thickBot="1">
      <c r="A153" s="74" t="s">
        <v>96</v>
      </c>
      <c r="B153" s="104">
        <f>+($I$153*$J$153*K153)/1000</f>
        <v>0</v>
      </c>
      <c r="C153" s="104">
        <f t="shared" ref="C153:E153" si="77">+($I$153*$J$153*L153)/1000</f>
        <v>0</v>
      </c>
      <c r="D153" s="104">
        <f t="shared" si="77"/>
        <v>0</v>
      </c>
      <c r="E153" s="104">
        <f t="shared" si="77"/>
        <v>0</v>
      </c>
      <c r="F153" s="75"/>
      <c r="H153" s="74" t="s">
        <v>96</v>
      </c>
      <c r="I153" s="75"/>
      <c r="J153" s="75"/>
      <c r="K153" s="75"/>
      <c r="L153" s="75"/>
      <c r="M153" s="75"/>
      <c r="N153" s="75"/>
    </row>
    <row r="154" spans="1:14" ht="30" customHeight="1" thickBot="1">
      <c r="A154" s="74" t="s">
        <v>128</v>
      </c>
      <c r="B154" s="104">
        <f>+($I$154*$J$154*K154)/1000</f>
        <v>0</v>
      </c>
      <c r="C154" s="104">
        <f t="shared" ref="C154:E154" si="78">+($I$154*$J$154*L154)/1000</f>
        <v>0</v>
      </c>
      <c r="D154" s="104">
        <f t="shared" si="78"/>
        <v>0</v>
      </c>
      <c r="E154" s="104">
        <f t="shared" si="78"/>
        <v>0</v>
      </c>
      <c r="F154" s="75"/>
      <c r="H154" s="74" t="s">
        <v>128</v>
      </c>
      <c r="I154" s="75"/>
      <c r="J154" s="75"/>
      <c r="K154" s="75"/>
      <c r="L154" s="75"/>
      <c r="M154" s="75"/>
      <c r="N154" s="75"/>
    </row>
    <row r="155" spans="1:14" ht="30" customHeight="1" thickBot="1">
      <c r="A155" s="74" t="s">
        <v>98</v>
      </c>
      <c r="B155" s="104">
        <f>+($I$155*$J$155*K155)/1000</f>
        <v>0</v>
      </c>
      <c r="C155" s="104">
        <f t="shared" ref="C155:E155" si="79">+($I$155*$J$155*L155)/1000</f>
        <v>0</v>
      </c>
      <c r="D155" s="104">
        <f t="shared" si="79"/>
        <v>0</v>
      </c>
      <c r="E155" s="104">
        <f t="shared" si="79"/>
        <v>0</v>
      </c>
      <c r="F155" s="75"/>
      <c r="H155" s="74" t="s">
        <v>98</v>
      </c>
      <c r="I155" s="75"/>
      <c r="J155" s="75"/>
      <c r="K155" s="75"/>
      <c r="L155" s="75"/>
      <c r="M155" s="75"/>
      <c r="N155" s="75"/>
    </row>
    <row r="156" spans="1:14" ht="30" customHeight="1" thickBot="1">
      <c r="A156" s="76" t="s">
        <v>39</v>
      </c>
      <c r="B156" s="104">
        <f>SUM(B148:B155)</f>
        <v>0</v>
      </c>
      <c r="C156" s="104">
        <f>SUM(C148:C155)</f>
        <v>0</v>
      </c>
      <c r="D156" s="104">
        <f>SUM(D148:D155)</f>
        <v>0</v>
      </c>
      <c r="E156" s="104">
        <f>SUM(E148:E155)</f>
        <v>0</v>
      </c>
      <c r="F156" s="75"/>
    </row>
    <row r="158" spans="1:14" ht="15.75" thickBot="1">
      <c r="A158" s="7" t="s">
        <v>137</v>
      </c>
    </row>
    <row r="159" spans="1:14" ht="15" customHeight="1">
      <c r="A159" s="216" t="s">
        <v>67</v>
      </c>
      <c r="B159" s="223" t="s">
        <v>19</v>
      </c>
      <c r="C159" s="224"/>
      <c r="D159" s="224"/>
      <c r="E159" s="225"/>
      <c r="F159" s="226" t="s">
        <v>34</v>
      </c>
      <c r="H159" s="216" t="s">
        <v>17</v>
      </c>
      <c r="I159" s="216" t="s">
        <v>716</v>
      </c>
      <c r="J159" s="216" t="s">
        <v>65</v>
      </c>
      <c r="K159" s="223" t="s">
        <v>718</v>
      </c>
      <c r="L159" s="224"/>
      <c r="M159" s="224"/>
      <c r="N159" s="225"/>
    </row>
    <row r="160" spans="1:14" ht="15.75" thickBot="1">
      <c r="A160" s="217"/>
      <c r="B160" s="229" t="s">
        <v>66</v>
      </c>
      <c r="C160" s="220"/>
      <c r="D160" s="220"/>
      <c r="E160" s="221"/>
      <c r="F160" s="227"/>
      <c r="H160" s="217"/>
      <c r="I160" s="217"/>
      <c r="J160" s="217"/>
      <c r="K160" s="230"/>
      <c r="L160" s="231"/>
      <c r="M160" s="231"/>
      <c r="N160" s="232"/>
    </row>
    <row r="161" spans="1:14" ht="34.5" customHeight="1" thickBot="1">
      <c r="A161" s="222"/>
      <c r="B161" s="73" t="s">
        <v>35</v>
      </c>
      <c r="C161" s="73" t="s">
        <v>36</v>
      </c>
      <c r="D161" s="73" t="s">
        <v>37</v>
      </c>
      <c r="E161" s="73" t="s">
        <v>38</v>
      </c>
      <c r="F161" s="228"/>
      <c r="H161" s="222"/>
      <c r="I161" s="222"/>
      <c r="J161" s="222"/>
      <c r="K161" s="73" t="s">
        <v>35</v>
      </c>
      <c r="L161" s="73" t="s">
        <v>36</v>
      </c>
      <c r="M161" s="73" t="s">
        <v>37</v>
      </c>
      <c r="N161" s="73" t="s">
        <v>38</v>
      </c>
    </row>
    <row r="162" spans="1:14" ht="30" customHeight="1" thickBot="1">
      <c r="A162" s="74" t="s">
        <v>91</v>
      </c>
      <c r="B162" s="104">
        <f>+($I$162*$J$162*K162)/1000</f>
        <v>0</v>
      </c>
      <c r="C162" s="104">
        <f t="shared" ref="C162:E162" si="80">+($I$162*$J$162*L162)/1000</f>
        <v>0</v>
      </c>
      <c r="D162" s="104">
        <f t="shared" si="80"/>
        <v>0</v>
      </c>
      <c r="E162" s="104">
        <f t="shared" si="80"/>
        <v>0</v>
      </c>
      <c r="F162" s="75"/>
      <c r="H162" s="74" t="s">
        <v>91</v>
      </c>
      <c r="I162" s="75"/>
      <c r="J162" s="75"/>
      <c r="K162" s="75"/>
      <c r="L162" s="75"/>
      <c r="M162" s="75"/>
      <c r="N162" s="75"/>
    </row>
    <row r="163" spans="1:14" ht="30" customHeight="1" thickBot="1">
      <c r="A163" s="74" t="s">
        <v>92</v>
      </c>
      <c r="B163" s="104">
        <f>+($I$163*$J$163*K163)/1000</f>
        <v>0</v>
      </c>
      <c r="C163" s="104">
        <f t="shared" ref="C163:E163" si="81">+($I$163*$J$163*L163)/1000</f>
        <v>0</v>
      </c>
      <c r="D163" s="104">
        <f t="shared" si="81"/>
        <v>0</v>
      </c>
      <c r="E163" s="104">
        <f t="shared" si="81"/>
        <v>0</v>
      </c>
      <c r="F163" s="75"/>
      <c r="H163" s="74" t="s">
        <v>92</v>
      </c>
      <c r="I163" s="75"/>
      <c r="J163" s="75"/>
      <c r="K163" s="75"/>
      <c r="L163" s="75"/>
      <c r="M163" s="75"/>
      <c r="N163" s="75"/>
    </row>
    <row r="164" spans="1:14" ht="30" customHeight="1" thickBot="1">
      <c r="A164" s="74" t="s">
        <v>93</v>
      </c>
      <c r="B164" s="104">
        <f>+($I$164*$J$164*K164)/1000</f>
        <v>0</v>
      </c>
      <c r="C164" s="104">
        <f t="shared" ref="C164:E164" si="82">+($I$164*$J$164*L164)/1000</f>
        <v>0</v>
      </c>
      <c r="D164" s="104">
        <f t="shared" si="82"/>
        <v>0</v>
      </c>
      <c r="E164" s="104">
        <f t="shared" si="82"/>
        <v>0</v>
      </c>
      <c r="F164" s="75"/>
      <c r="H164" s="74" t="s">
        <v>93</v>
      </c>
      <c r="I164" s="75"/>
      <c r="J164" s="75"/>
      <c r="K164" s="75"/>
      <c r="L164" s="75"/>
      <c r="M164" s="75"/>
      <c r="N164" s="75"/>
    </row>
    <row r="165" spans="1:14" ht="30" customHeight="1" thickBot="1">
      <c r="A165" s="74" t="s">
        <v>94</v>
      </c>
      <c r="B165" s="104">
        <f>+($I$165*$J$165*K165)/1000</f>
        <v>0</v>
      </c>
      <c r="C165" s="104">
        <f t="shared" ref="C165:E165" si="83">+($I$165*$J$165*L165)/1000</f>
        <v>0</v>
      </c>
      <c r="D165" s="104">
        <f t="shared" si="83"/>
        <v>0</v>
      </c>
      <c r="E165" s="104">
        <f t="shared" si="83"/>
        <v>0</v>
      </c>
      <c r="F165" s="75"/>
      <c r="H165" s="74" t="s">
        <v>94</v>
      </c>
      <c r="I165" s="75"/>
      <c r="J165" s="75"/>
      <c r="K165" s="75"/>
      <c r="L165" s="75"/>
      <c r="M165" s="75"/>
      <c r="N165" s="75"/>
    </row>
    <row r="166" spans="1:14" ht="30" customHeight="1" thickBot="1">
      <c r="A166" s="74" t="s">
        <v>95</v>
      </c>
      <c r="B166" s="104">
        <f>+($I$166*$J$166*K166)/1000</f>
        <v>0</v>
      </c>
      <c r="C166" s="104">
        <f t="shared" ref="C166:E166" si="84">+($I$166*$J$166*L166)/1000</f>
        <v>0</v>
      </c>
      <c r="D166" s="104">
        <f t="shared" si="84"/>
        <v>0</v>
      </c>
      <c r="E166" s="104">
        <f t="shared" si="84"/>
        <v>0</v>
      </c>
      <c r="F166" s="75"/>
      <c r="H166" s="74" t="s">
        <v>95</v>
      </c>
      <c r="I166" s="75"/>
      <c r="J166" s="75"/>
      <c r="K166" s="75"/>
      <c r="L166" s="75"/>
      <c r="M166" s="75"/>
      <c r="N166" s="75"/>
    </row>
    <row r="167" spans="1:14" ht="30" customHeight="1" thickBot="1">
      <c r="A167" s="74" t="s">
        <v>96</v>
      </c>
      <c r="B167" s="104">
        <f>+($I$167*$J$167*K167)/1000</f>
        <v>0</v>
      </c>
      <c r="C167" s="104">
        <f t="shared" ref="C167:E167" si="85">+($I$167*$J$167*L167)/1000</f>
        <v>0</v>
      </c>
      <c r="D167" s="104">
        <f t="shared" si="85"/>
        <v>0</v>
      </c>
      <c r="E167" s="104">
        <f t="shared" si="85"/>
        <v>0</v>
      </c>
      <c r="F167" s="75"/>
      <c r="H167" s="74" t="s">
        <v>96</v>
      </c>
      <c r="I167" s="75"/>
      <c r="J167" s="75"/>
      <c r="K167" s="75"/>
      <c r="L167" s="75"/>
      <c r="M167" s="75"/>
      <c r="N167" s="75"/>
    </row>
    <row r="168" spans="1:14" ht="30" customHeight="1" thickBot="1">
      <c r="A168" s="74" t="s">
        <v>128</v>
      </c>
      <c r="B168" s="104">
        <f>+($I$168*$J$168*K168)/1000</f>
        <v>0</v>
      </c>
      <c r="C168" s="104">
        <f t="shared" ref="C168:E168" si="86">+($I$168*$J$168*L168)/1000</f>
        <v>0</v>
      </c>
      <c r="D168" s="104">
        <f t="shared" si="86"/>
        <v>0</v>
      </c>
      <c r="E168" s="104">
        <f t="shared" si="86"/>
        <v>0</v>
      </c>
      <c r="F168" s="75"/>
      <c r="H168" s="74" t="s">
        <v>128</v>
      </c>
      <c r="I168" s="75"/>
      <c r="J168" s="75"/>
      <c r="K168" s="75"/>
      <c r="L168" s="75"/>
      <c r="M168" s="75"/>
      <c r="N168" s="75"/>
    </row>
    <row r="169" spans="1:14" ht="30" customHeight="1" thickBot="1">
      <c r="A169" s="74" t="s">
        <v>98</v>
      </c>
      <c r="B169" s="104">
        <f>+($I$169*$J$169*K169)/1000</f>
        <v>0</v>
      </c>
      <c r="C169" s="104">
        <f t="shared" ref="C169:E169" si="87">+($I$169*$J$169*L169)/1000</f>
        <v>0</v>
      </c>
      <c r="D169" s="104">
        <f t="shared" si="87"/>
        <v>0</v>
      </c>
      <c r="E169" s="104">
        <f t="shared" si="87"/>
        <v>0</v>
      </c>
      <c r="F169" s="75"/>
      <c r="H169" s="74" t="s">
        <v>98</v>
      </c>
      <c r="I169" s="75"/>
      <c r="J169" s="75"/>
      <c r="K169" s="75"/>
      <c r="L169" s="75"/>
      <c r="M169" s="75"/>
      <c r="N169" s="75"/>
    </row>
    <row r="170" spans="1:14" ht="30" customHeight="1" thickBot="1">
      <c r="A170" s="76" t="s">
        <v>39</v>
      </c>
      <c r="B170" s="104">
        <f>SUM(B162:B169)</f>
        <v>0</v>
      </c>
      <c r="C170" s="104">
        <f>SUM(C162:C169)</f>
        <v>0</v>
      </c>
      <c r="D170" s="104">
        <f>SUM(D162:D169)</f>
        <v>0</v>
      </c>
      <c r="E170" s="104">
        <f>SUM(E162:E169)</f>
        <v>0</v>
      </c>
      <c r="F170" s="75"/>
    </row>
    <row r="172" spans="1:14" ht="15.75" thickBot="1">
      <c r="A172" s="7" t="s">
        <v>138</v>
      </c>
    </row>
    <row r="173" spans="1:14" ht="15" customHeight="1">
      <c r="A173" s="216" t="s">
        <v>67</v>
      </c>
      <c r="B173" s="223" t="s">
        <v>19</v>
      </c>
      <c r="C173" s="224"/>
      <c r="D173" s="224"/>
      <c r="E173" s="225"/>
      <c r="F173" s="226" t="s">
        <v>34</v>
      </c>
      <c r="H173" s="216" t="s">
        <v>17</v>
      </c>
      <c r="I173" s="216" t="s">
        <v>716</v>
      </c>
      <c r="J173" s="216" t="s">
        <v>65</v>
      </c>
      <c r="K173" s="223" t="s">
        <v>718</v>
      </c>
      <c r="L173" s="224"/>
      <c r="M173" s="224"/>
      <c r="N173" s="225"/>
    </row>
    <row r="174" spans="1:14" ht="15.75" thickBot="1">
      <c r="A174" s="217"/>
      <c r="B174" s="229" t="s">
        <v>66</v>
      </c>
      <c r="C174" s="220"/>
      <c r="D174" s="220"/>
      <c r="E174" s="221"/>
      <c r="F174" s="227"/>
      <c r="H174" s="217"/>
      <c r="I174" s="217"/>
      <c r="J174" s="217"/>
      <c r="K174" s="230"/>
      <c r="L174" s="231"/>
      <c r="M174" s="231"/>
      <c r="N174" s="232"/>
    </row>
    <row r="175" spans="1:14" ht="34.5" customHeight="1" thickBot="1">
      <c r="A175" s="222"/>
      <c r="B175" s="73" t="s">
        <v>35</v>
      </c>
      <c r="C175" s="73" t="s">
        <v>36</v>
      </c>
      <c r="D175" s="73" t="s">
        <v>37</v>
      </c>
      <c r="E175" s="73" t="s">
        <v>38</v>
      </c>
      <c r="F175" s="228"/>
      <c r="H175" s="222"/>
      <c r="I175" s="222"/>
      <c r="J175" s="222"/>
      <c r="K175" s="73" t="s">
        <v>35</v>
      </c>
      <c r="L175" s="73" t="s">
        <v>36</v>
      </c>
      <c r="M175" s="73" t="s">
        <v>37</v>
      </c>
      <c r="N175" s="73" t="s">
        <v>38</v>
      </c>
    </row>
    <row r="176" spans="1:14" ht="30" customHeight="1" thickBot="1">
      <c r="A176" s="74" t="s">
        <v>91</v>
      </c>
      <c r="B176" s="104">
        <f>+($I$176*$J$176*K176)/1000</f>
        <v>0</v>
      </c>
      <c r="C176" s="104">
        <f t="shared" ref="C176:E176" si="88">+($I$176*$J$176*L176)/1000</f>
        <v>0</v>
      </c>
      <c r="D176" s="104">
        <f t="shared" si="88"/>
        <v>0</v>
      </c>
      <c r="E176" s="104">
        <f t="shared" si="88"/>
        <v>0</v>
      </c>
      <c r="F176" s="75"/>
      <c r="H176" s="74" t="s">
        <v>91</v>
      </c>
      <c r="I176" s="75"/>
      <c r="J176" s="75"/>
      <c r="K176" s="75"/>
      <c r="L176" s="75"/>
      <c r="M176" s="75"/>
      <c r="N176" s="75"/>
    </row>
    <row r="177" spans="1:14" ht="30" customHeight="1" thickBot="1">
      <c r="A177" s="74" t="s">
        <v>92</v>
      </c>
      <c r="B177" s="104">
        <f>+($I$177*$J$177*K177)/1000</f>
        <v>0</v>
      </c>
      <c r="C177" s="104">
        <f t="shared" ref="C177:E177" si="89">+($I$177*$J$177*L177)/1000</f>
        <v>0</v>
      </c>
      <c r="D177" s="104">
        <f t="shared" si="89"/>
        <v>0</v>
      </c>
      <c r="E177" s="104">
        <f t="shared" si="89"/>
        <v>0</v>
      </c>
      <c r="F177" s="75"/>
      <c r="H177" s="74" t="s">
        <v>92</v>
      </c>
      <c r="I177" s="75"/>
      <c r="J177" s="75"/>
      <c r="K177" s="75"/>
      <c r="L177" s="75"/>
      <c r="M177" s="75"/>
      <c r="N177" s="75"/>
    </row>
    <row r="178" spans="1:14" ht="30" customHeight="1" thickBot="1">
      <c r="A178" s="74" t="s">
        <v>93</v>
      </c>
      <c r="B178" s="104">
        <f>+($I$178*$J$178*K178)/1000</f>
        <v>0</v>
      </c>
      <c r="C178" s="104">
        <f t="shared" ref="C178:E178" si="90">+($I$178*$J$178*L178)/1000</f>
        <v>0</v>
      </c>
      <c r="D178" s="104">
        <f t="shared" si="90"/>
        <v>0</v>
      </c>
      <c r="E178" s="104">
        <f t="shared" si="90"/>
        <v>0</v>
      </c>
      <c r="F178" s="75"/>
      <c r="H178" s="74" t="s">
        <v>93</v>
      </c>
      <c r="I178" s="75"/>
      <c r="J178" s="75"/>
      <c r="K178" s="75"/>
      <c r="L178" s="75"/>
      <c r="M178" s="75"/>
      <c r="N178" s="75"/>
    </row>
    <row r="179" spans="1:14" ht="30" customHeight="1" thickBot="1">
      <c r="A179" s="74" t="s">
        <v>94</v>
      </c>
      <c r="B179" s="104">
        <f>+($I$179*$J$179*K179)/1000</f>
        <v>0</v>
      </c>
      <c r="C179" s="104">
        <f t="shared" ref="C179:E179" si="91">+($I$179*$J$179*L179)/1000</f>
        <v>0</v>
      </c>
      <c r="D179" s="104">
        <f t="shared" si="91"/>
        <v>0</v>
      </c>
      <c r="E179" s="104">
        <f t="shared" si="91"/>
        <v>0</v>
      </c>
      <c r="F179" s="75"/>
      <c r="H179" s="74" t="s">
        <v>94</v>
      </c>
      <c r="I179" s="75"/>
      <c r="J179" s="75"/>
      <c r="K179" s="75"/>
      <c r="L179" s="75"/>
      <c r="M179" s="75"/>
      <c r="N179" s="75"/>
    </row>
    <row r="180" spans="1:14" ht="30" customHeight="1" thickBot="1">
      <c r="A180" s="74" t="s">
        <v>95</v>
      </c>
      <c r="B180" s="104">
        <f>+($I$180*$J$180*K180)/1000</f>
        <v>0</v>
      </c>
      <c r="C180" s="104">
        <f t="shared" ref="C180:E180" si="92">+($I$180*$J$180*L180)/1000</f>
        <v>0</v>
      </c>
      <c r="D180" s="104">
        <f t="shared" si="92"/>
        <v>0</v>
      </c>
      <c r="E180" s="104">
        <f t="shared" si="92"/>
        <v>0</v>
      </c>
      <c r="F180" s="75"/>
      <c r="H180" s="74" t="s">
        <v>95</v>
      </c>
      <c r="I180" s="75"/>
      <c r="J180" s="75"/>
      <c r="K180" s="75"/>
      <c r="L180" s="75"/>
      <c r="M180" s="75"/>
      <c r="N180" s="75"/>
    </row>
    <row r="181" spans="1:14" ht="30" customHeight="1" thickBot="1">
      <c r="A181" s="74" t="s">
        <v>96</v>
      </c>
      <c r="B181" s="104">
        <f>+($I$181*$J$181*K181)/1000</f>
        <v>0</v>
      </c>
      <c r="C181" s="104">
        <f t="shared" ref="C181:E181" si="93">+($I$181*$J$181*L181)/1000</f>
        <v>0</v>
      </c>
      <c r="D181" s="104">
        <f t="shared" si="93"/>
        <v>0</v>
      </c>
      <c r="E181" s="104">
        <f t="shared" si="93"/>
        <v>0</v>
      </c>
      <c r="F181" s="75"/>
      <c r="H181" s="74" t="s">
        <v>96</v>
      </c>
      <c r="I181" s="75"/>
      <c r="J181" s="75"/>
      <c r="K181" s="75"/>
      <c r="L181" s="75"/>
      <c r="M181" s="75"/>
      <c r="N181" s="75"/>
    </row>
    <row r="182" spans="1:14" ht="30" customHeight="1" thickBot="1">
      <c r="A182" s="74" t="s">
        <v>128</v>
      </c>
      <c r="B182" s="104">
        <f>+($I$182*$J$182*K182)/1000</f>
        <v>0</v>
      </c>
      <c r="C182" s="104">
        <f t="shared" ref="C182:E182" si="94">+($I$182*$J$182*L182)/1000</f>
        <v>0</v>
      </c>
      <c r="D182" s="104">
        <f t="shared" si="94"/>
        <v>0</v>
      </c>
      <c r="E182" s="104">
        <f t="shared" si="94"/>
        <v>0</v>
      </c>
      <c r="F182" s="75"/>
      <c r="H182" s="74" t="s">
        <v>128</v>
      </c>
      <c r="I182" s="75"/>
      <c r="J182" s="75"/>
      <c r="K182" s="75"/>
      <c r="L182" s="75"/>
      <c r="M182" s="75"/>
      <c r="N182" s="75"/>
    </row>
    <row r="183" spans="1:14" ht="30" customHeight="1" thickBot="1">
      <c r="A183" s="74" t="s">
        <v>98</v>
      </c>
      <c r="B183" s="104">
        <f>+($I$183*$J$183*K183)/1000</f>
        <v>0</v>
      </c>
      <c r="C183" s="104">
        <f t="shared" ref="C183:E183" si="95">+($I$183*$J$183*L183)/1000</f>
        <v>0</v>
      </c>
      <c r="D183" s="104">
        <f t="shared" si="95"/>
        <v>0</v>
      </c>
      <c r="E183" s="104">
        <f t="shared" si="95"/>
        <v>0</v>
      </c>
      <c r="F183" s="75"/>
      <c r="H183" s="74" t="s">
        <v>98</v>
      </c>
      <c r="I183" s="75"/>
      <c r="J183" s="75"/>
      <c r="K183" s="75"/>
      <c r="L183" s="75"/>
      <c r="M183" s="75"/>
      <c r="N183" s="75"/>
    </row>
    <row r="184" spans="1:14" ht="30" customHeight="1" thickBot="1">
      <c r="A184" s="76" t="s">
        <v>39</v>
      </c>
      <c r="B184" s="104">
        <f>SUM(B176:B183)</f>
        <v>0</v>
      </c>
      <c r="C184" s="104">
        <f>SUM(C176:C183)</f>
        <v>0</v>
      </c>
      <c r="D184" s="104">
        <f>SUM(D176:D183)</f>
        <v>0</v>
      </c>
      <c r="E184" s="104">
        <f>SUM(E176:E183)</f>
        <v>0</v>
      </c>
      <c r="F184" s="75"/>
    </row>
    <row r="186" spans="1:14" ht="15.75" thickBot="1">
      <c r="A186" s="7" t="s">
        <v>139</v>
      </c>
    </row>
    <row r="187" spans="1:14" ht="15" customHeight="1">
      <c r="A187" s="216" t="s">
        <v>67</v>
      </c>
      <c r="B187" s="223" t="s">
        <v>19</v>
      </c>
      <c r="C187" s="224"/>
      <c r="D187" s="224"/>
      <c r="E187" s="225"/>
      <c r="F187" s="226" t="s">
        <v>34</v>
      </c>
      <c r="H187" s="216" t="s">
        <v>17</v>
      </c>
      <c r="I187" s="216" t="s">
        <v>716</v>
      </c>
      <c r="J187" s="216" t="s">
        <v>65</v>
      </c>
      <c r="K187" s="223" t="s">
        <v>718</v>
      </c>
      <c r="L187" s="224"/>
      <c r="M187" s="224"/>
      <c r="N187" s="225"/>
    </row>
    <row r="188" spans="1:14" ht="15.75" thickBot="1">
      <c r="A188" s="217"/>
      <c r="B188" s="229" t="s">
        <v>66</v>
      </c>
      <c r="C188" s="220"/>
      <c r="D188" s="220"/>
      <c r="E188" s="221"/>
      <c r="F188" s="227"/>
      <c r="H188" s="217"/>
      <c r="I188" s="217"/>
      <c r="J188" s="217"/>
      <c r="K188" s="230"/>
      <c r="L188" s="231"/>
      <c r="M188" s="231"/>
      <c r="N188" s="232"/>
    </row>
    <row r="189" spans="1:14" ht="34.5" customHeight="1" thickBot="1">
      <c r="A189" s="222"/>
      <c r="B189" s="73" t="s">
        <v>35</v>
      </c>
      <c r="C189" s="73" t="s">
        <v>36</v>
      </c>
      <c r="D189" s="73" t="s">
        <v>37</v>
      </c>
      <c r="E189" s="73" t="s">
        <v>38</v>
      </c>
      <c r="F189" s="228"/>
      <c r="H189" s="222"/>
      <c r="I189" s="222"/>
      <c r="J189" s="222"/>
      <c r="K189" s="73" t="s">
        <v>35</v>
      </c>
      <c r="L189" s="73" t="s">
        <v>36</v>
      </c>
      <c r="M189" s="73" t="s">
        <v>37</v>
      </c>
      <c r="N189" s="73" t="s">
        <v>38</v>
      </c>
    </row>
    <row r="190" spans="1:14" ht="30" customHeight="1" thickBot="1">
      <c r="A190" s="74" t="s">
        <v>91</v>
      </c>
      <c r="B190" s="104">
        <f>+($I$190*$J$190*K190)/1000</f>
        <v>0</v>
      </c>
      <c r="C190" s="104">
        <f t="shared" ref="C190:E190" si="96">+($I$190*$J$190*L190)/1000</f>
        <v>0</v>
      </c>
      <c r="D190" s="104">
        <f t="shared" si="96"/>
        <v>0</v>
      </c>
      <c r="E190" s="104">
        <f t="shared" si="96"/>
        <v>0</v>
      </c>
      <c r="F190" s="75"/>
      <c r="H190" s="74" t="s">
        <v>91</v>
      </c>
      <c r="I190" s="75"/>
      <c r="J190" s="75"/>
      <c r="K190" s="75"/>
      <c r="L190" s="75"/>
      <c r="M190" s="75"/>
      <c r="N190" s="75"/>
    </row>
    <row r="191" spans="1:14" ht="30" customHeight="1" thickBot="1">
      <c r="A191" s="74" t="s">
        <v>92</v>
      </c>
      <c r="B191" s="104">
        <f>+($I$191*$J$191*K191)/1000</f>
        <v>0</v>
      </c>
      <c r="C191" s="104">
        <f t="shared" ref="C191:E191" si="97">+($I$191*$J$191*L191)/1000</f>
        <v>0</v>
      </c>
      <c r="D191" s="104">
        <f t="shared" si="97"/>
        <v>0</v>
      </c>
      <c r="E191" s="104">
        <f t="shared" si="97"/>
        <v>0</v>
      </c>
      <c r="F191" s="75"/>
      <c r="H191" s="74" t="s">
        <v>92</v>
      </c>
      <c r="I191" s="75"/>
      <c r="J191" s="75"/>
      <c r="K191" s="75"/>
      <c r="L191" s="75"/>
      <c r="M191" s="75"/>
      <c r="N191" s="75"/>
    </row>
    <row r="192" spans="1:14" ht="30" customHeight="1" thickBot="1">
      <c r="A192" s="74" t="s">
        <v>93</v>
      </c>
      <c r="B192" s="104">
        <f>+($I$192*$J$192*K192)/1000</f>
        <v>0</v>
      </c>
      <c r="C192" s="104">
        <f t="shared" ref="C192:E192" si="98">+($I$192*$J$192*L192)/1000</f>
        <v>0</v>
      </c>
      <c r="D192" s="104">
        <f t="shared" si="98"/>
        <v>0</v>
      </c>
      <c r="E192" s="104">
        <f t="shared" si="98"/>
        <v>0</v>
      </c>
      <c r="F192" s="75"/>
      <c r="H192" s="74" t="s">
        <v>93</v>
      </c>
      <c r="I192" s="75"/>
      <c r="J192" s="75"/>
      <c r="K192" s="75"/>
      <c r="L192" s="75"/>
      <c r="M192" s="75"/>
      <c r="N192" s="75"/>
    </row>
    <row r="193" spans="1:14" ht="30" customHeight="1" thickBot="1">
      <c r="A193" s="74" t="s">
        <v>94</v>
      </c>
      <c r="B193" s="104">
        <f>+($I$193*$J$193*K193)/1000</f>
        <v>0</v>
      </c>
      <c r="C193" s="104">
        <f t="shared" ref="C193:E193" si="99">+($I$193*$J$193*L193)/1000</f>
        <v>0</v>
      </c>
      <c r="D193" s="104">
        <f t="shared" si="99"/>
        <v>0</v>
      </c>
      <c r="E193" s="104">
        <f t="shared" si="99"/>
        <v>0</v>
      </c>
      <c r="F193" s="75"/>
      <c r="H193" s="74" t="s">
        <v>94</v>
      </c>
      <c r="I193" s="75"/>
      <c r="J193" s="75"/>
      <c r="K193" s="75"/>
      <c r="L193" s="75"/>
      <c r="M193" s="75"/>
      <c r="N193" s="75"/>
    </row>
    <row r="194" spans="1:14" ht="30" customHeight="1" thickBot="1">
      <c r="A194" s="74" t="s">
        <v>95</v>
      </c>
      <c r="B194" s="104">
        <f>+($I$194*$J$194*K194)/1000</f>
        <v>0</v>
      </c>
      <c r="C194" s="104">
        <f t="shared" ref="C194:E194" si="100">+($I$194*$J$194*L194)/1000</f>
        <v>0</v>
      </c>
      <c r="D194" s="104">
        <f t="shared" si="100"/>
        <v>0</v>
      </c>
      <c r="E194" s="104">
        <f t="shared" si="100"/>
        <v>0</v>
      </c>
      <c r="F194" s="75"/>
      <c r="H194" s="74" t="s">
        <v>95</v>
      </c>
      <c r="I194" s="75"/>
      <c r="J194" s="75"/>
      <c r="K194" s="75"/>
      <c r="L194" s="75"/>
      <c r="M194" s="75"/>
      <c r="N194" s="75"/>
    </row>
    <row r="195" spans="1:14" ht="30" customHeight="1" thickBot="1">
      <c r="A195" s="74" t="s">
        <v>96</v>
      </c>
      <c r="B195" s="104">
        <f>+($I$195*$J$195*K195)/1000</f>
        <v>0</v>
      </c>
      <c r="C195" s="104">
        <f t="shared" ref="C195:E195" si="101">+($I$195*$J$195*L195)/1000</f>
        <v>0</v>
      </c>
      <c r="D195" s="104">
        <f t="shared" si="101"/>
        <v>0</v>
      </c>
      <c r="E195" s="104">
        <f t="shared" si="101"/>
        <v>0</v>
      </c>
      <c r="F195" s="75"/>
      <c r="H195" s="74" t="s">
        <v>96</v>
      </c>
      <c r="I195" s="75"/>
      <c r="J195" s="75"/>
      <c r="K195" s="75"/>
      <c r="L195" s="75"/>
      <c r="M195" s="75"/>
      <c r="N195" s="75"/>
    </row>
    <row r="196" spans="1:14" ht="30" customHeight="1" thickBot="1">
      <c r="A196" s="74" t="s">
        <v>128</v>
      </c>
      <c r="B196" s="104">
        <f>+($I$196*$J$196*K196)/1000</f>
        <v>0</v>
      </c>
      <c r="C196" s="104">
        <f t="shared" ref="C196:E196" si="102">+($I$196*$J$196*L196)/1000</f>
        <v>0</v>
      </c>
      <c r="D196" s="104">
        <f t="shared" si="102"/>
        <v>0</v>
      </c>
      <c r="E196" s="104">
        <f t="shared" si="102"/>
        <v>0</v>
      </c>
      <c r="F196" s="75"/>
      <c r="H196" s="74" t="s">
        <v>128</v>
      </c>
      <c r="I196" s="75"/>
      <c r="J196" s="75"/>
      <c r="K196" s="75"/>
      <c r="L196" s="75"/>
      <c r="M196" s="75"/>
      <c r="N196" s="75"/>
    </row>
    <row r="197" spans="1:14" ht="30" customHeight="1" thickBot="1">
      <c r="A197" s="74" t="s">
        <v>98</v>
      </c>
      <c r="B197" s="104">
        <f>+($I$197*$J$197*K197)/1000</f>
        <v>0</v>
      </c>
      <c r="C197" s="104">
        <f t="shared" ref="C197:E197" si="103">+($I$197*$J$197*L197)/1000</f>
        <v>0</v>
      </c>
      <c r="D197" s="104">
        <f t="shared" si="103"/>
        <v>0</v>
      </c>
      <c r="E197" s="104">
        <f t="shared" si="103"/>
        <v>0</v>
      </c>
      <c r="F197" s="75"/>
      <c r="H197" s="74" t="s">
        <v>98</v>
      </c>
      <c r="I197" s="75"/>
      <c r="J197" s="75"/>
      <c r="K197" s="75"/>
      <c r="L197" s="75"/>
      <c r="M197" s="75"/>
      <c r="N197" s="75"/>
    </row>
    <row r="198" spans="1:14" ht="30" customHeight="1" thickBot="1">
      <c r="A198" s="76" t="s">
        <v>39</v>
      </c>
      <c r="B198" s="104">
        <f>SUM(B190:B197)</f>
        <v>0</v>
      </c>
      <c r="C198" s="104">
        <f>SUM(C190:C197)</f>
        <v>0</v>
      </c>
      <c r="D198" s="104">
        <f>SUM(D190:D197)</f>
        <v>0</v>
      </c>
      <c r="E198" s="104">
        <f>SUM(E190:E197)</f>
        <v>0</v>
      </c>
      <c r="F198" s="75"/>
    </row>
  </sheetData>
  <sheetProtection formatColumns="0" formatRows="0"/>
  <mergeCells count="104">
    <mergeCell ref="H187:H189"/>
    <mergeCell ref="I187:I189"/>
    <mergeCell ref="J187:J189"/>
    <mergeCell ref="K187:N188"/>
    <mergeCell ref="H173:H175"/>
    <mergeCell ref="I173:I175"/>
    <mergeCell ref="J173:J175"/>
    <mergeCell ref="K173:N174"/>
    <mergeCell ref="H159:H161"/>
    <mergeCell ref="I159:I161"/>
    <mergeCell ref="J159:J161"/>
    <mergeCell ref="K159:N160"/>
    <mergeCell ref="H145:H147"/>
    <mergeCell ref="I145:I147"/>
    <mergeCell ref="J145:J147"/>
    <mergeCell ref="K145:N146"/>
    <mergeCell ref="H131:H133"/>
    <mergeCell ref="I131:I133"/>
    <mergeCell ref="J131:J133"/>
    <mergeCell ref="K131:N132"/>
    <mergeCell ref="H116:H118"/>
    <mergeCell ref="I116:I118"/>
    <mergeCell ref="J116:J118"/>
    <mergeCell ref="K116:N117"/>
    <mergeCell ref="H102:H104"/>
    <mergeCell ref="I102:I104"/>
    <mergeCell ref="J102:J104"/>
    <mergeCell ref="K102:N103"/>
    <mergeCell ref="H88:H90"/>
    <mergeCell ref="I88:I90"/>
    <mergeCell ref="J88:J90"/>
    <mergeCell ref="K88:N89"/>
    <mergeCell ref="H74:H76"/>
    <mergeCell ref="I74:I76"/>
    <mergeCell ref="J74:J76"/>
    <mergeCell ref="K74:N75"/>
    <mergeCell ref="H60:H62"/>
    <mergeCell ref="I60:I62"/>
    <mergeCell ref="J60:J62"/>
    <mergeCell ref="K60:N61"/>
    <mergeCell ref="H46:H48"/>
    <mergeCell ref="I46:I48"/>
    <mergeCell ref="J46:J48"/>
    <mergeCell ref="K46:N47"/>
    <mergeCell ref="I31:I33"/>
    <mergeCell ref="J31:J33"/>
    <mergeCell ref="A31:A33"/>
    <mergeCell ref="F31:F33"/>
    <mergeCell ref="K31:N32"/>
    <mergeCell ref="H31:H33"/>
    <mergeCell ref="B31:E31"/>
    <mergeCell ref="B32:E32"/>
    <mergeCell ref="B2:F2"/>
    <mergeCell ref="B6:E6"/>
    <mergeCell ref="A5:A7"/>
    <mergeCell ref="B5:E5"/>
    <mergeCell ref="F5:F7"/>
    <mergeCell ref="I5:I7"/>
    <mergeCell ref="J5:J7"/>
    <mergeCell ref="I4:J4"/>
    <mergeCell ref="A46:A48"/>
    <mergeCell ref="B46:E46"/>
    <mergeCell ref="F46:F48"/>
    <mergeCell ref="B47:E47"/>
    <mergeCell ref="A60:A62"/>
    <mergeCell ref="B60:E60"/>
    <mergeCell ref="F60:F62"/>
    <mergeCell ref="B61:E61"/>
    <mergeCell ref="A74:A76"/>
    <mergeCell ref="B74:E74"/>
    <mergeCell ref="F74:F76"/>
    <mergeCell ref="B75:E75"/>
    <mergeCell ref="A88:A90"/>
    <mergeCell ref="B88:E88"/>
    <mergeCell ref="F88:F90"/>
    <mergeCell ref="B89:E89"/>
    <mergeCell ref="A102:A104"/>
    <mergeCell ref="B102:E102"/>
    <mergeCell ref="F102:F104"/>
    <mergeCell ref="B103:E103"/>
    <mergeCell ref="A116:A118"/>
    <mergeCell ref="B116:E116"/>
    <mergeCell ref="F116:F118"/>
    <mergeCell ref="B117:E117"/>
    <mergeCell ref="A131:A133"/>
    <mergeCell ref="B131:E131"/>
    <mergeCell ref="F131:F133"/>
    <mergeCell ref="B132:E132"/>
    <mergeCell ref="A145:A147"/>
    <mergeCell ref="B145:E145"/>
    <mergeCell ref="F145:F147"/>
    <mergeCell ref="B146:E146"/>
    <mergeCell ref="A187:A189"/>
    <mergeCell ref="B187:E187"/>
    <mergeCell ref="F187:F189"/>
    <mergeCell ref="B188:E188"/>
    <mergeCell ref="A159:A161"/>
    <mergeCell ref="B159:E159"/>
    <mergeCell ref="F159:F161"/>
    <mergeCell ref="B160:E160"/>
    <mergeCell ref="A173:A175"/>
    <mergeCell ref="B173:E173"/>
    <mergeCell ref="F173:F175"/>
    <mergeCell ref="B174:E174"/>
  </mergeCells>
  <pageMargins left="0.70866141732283472" right="0.70866141732283472" top="1.3423177083333333" bottom="0.74803149606299213" header="0.31496062992125984" footer="0.31496062992125984"/>
  <pageSetup paperSize="8" scale="60" fitToHeight="0" orientation="landscape" r:id="rId1"/>
  <headerFooter>
    <oddHeader>&amp;L&amp;G&amp;C&amp;"-,Negrito"
&amp;24Caderno de Campo</oddHeader>
    <oddFooter>&amp;C&amp;G</oddFooter>
  </headerFooter>
  <rowBreaks count="4" manualBreakCount="4">
    <brk id="43" max="16383" man="1"/>
    <brk id="86" max="16383" man="1"/>
    <brk id="128" max="16383" man="1"/>
    <brk id="17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2</vt:i4>
      </vt:variant>
    </vt:vector>
  </HeadingPairs>
  <TitlesOfParts>
    <vt:vector size="13" baseType="lpstr">
      <vt:lpstr>INSTRUÇÕES</vt:lpstr>
      <vt:lpstr>1.IDENTIFICAÇÃO BEN_EXP</vt:lpstr>
      <vt:lpstr>aux</vt:lpstr>
      <vt:lpstr>2.PA_PLANO DE ALIMENTAÇÃO</vt:lpstr>
      <vt:lpstr>2.1.PA_GH1</vt:lpstr>
      <vt:lpstr>2.2.PA_GH2</vt:lpstr>
      <vt:lpstr>2.3.PA_GH3</vt:lpstr>
      <vt:lpstr>3.CC_CADERNO DE CAMPO</vt:lpstr>
      <vt:lpstr>3.1.CC_GH1</vt:lpstr>
      <vt:lpstr>3.2.CC_GH2</vt:lpstr>
      <vt:lpstr>3.3.CC_GH3</vt:lpstr>
      <vt:lpstr>'2.2.PA_GH2'!Área_de_Impressão</vt:lpstr>
      <vt:lpstr>'2.3.PA_GH3'!Área_de_Impressão</vt:lpstr>
    </vt:vector>
  </TitlesOfParts>
  <Company>GPP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Sequeira</dc:creator>
  <cp:lastModifiedBy>Ana Filipe Morais</cp:lastModifiedBy>
  <cp:lastPrinted>2023-04-10T11:21:05Z</cp:lastPrinted>
  <dcterms:created xsi:type="dcterms:W3CDTF">2022-03-23T09:27:52Z</dcterms:created>
  <dcterms:modified xsi:type="dcterms:W3CDTF">2024-11-15T16:05:10Z</dcterms:modified>
</cp:coreProperties>
</file>